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User96\Downloads\"/>
    </mc:Choice>
  </mc:AlternateContent>
  <xr:revisionPtr revIDLastSave="0" documentId="13_ncr:1_{62C1A8EB-0163-45B3-8DAA-14147A0CA850}" xr6:coauthVersionLast="47" xr6:coauthVersionMax="47" xr10:uidLastSave="{00000000-0000-0000-0000-000000000000}"/>
  <bookViews>
    <workbookView xWindow="-120" yWindow="-120" windowWidth="29040" windowHeight="14400" firstSheet="2" activeTab="3" xr2:uid="{00000000-000D-0000-FFFF-FFFF00000000}"/>
  </bookViews>
  <sheets>
    <sheet name="config" sheetId="27" state="veryHidden" r:id="rId1"/>
    <sheet name="Configuration" sheetId="25" state="veryHidden" r:id="rId2"/>
    <sheet name="ReadMe" sheetId="26" r:id="rId3"/>
    <sheet name="FALAs" sheetId="10" r:id="rId4"/>
    <sheet name="FBA-FIA-WMA information" sheetId="23" r:id="rId5"/>
    <sheet name="Framework" sheetId="11" r:id="rId6"/>
    <sheet name="Lists" sheetId="24" state="veryHidden" r:id="rId7"/>
  </sheets>
  <definedNames>
    <definedName name="_xlnm.Print_Area" localSheetId="3">FALAs!$A:$F</definedName>
    <definedName name="_xlnm.Print_Area" localSheetId="4">'FBA-FIA-WMA information'!$A$1:$H$35</definedName>
    <definedName name="_xlnm.Print_Area" localSheetId="5">Framework!$A$2:$F$36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10" l="1"/>
  <c r="L8" i="10"/>
  <c r="L7" i="10"/>
  <c r="L6" i="10"/>
  <c r="L5" i="10"/>
  <c r="L10" i="10"/>
  <c r="G16" i="23"/>
  <c r="G17" i="23"/>
  <c r="G18" i="23"/>
  <c r="G19" i="23"/>
  <c r="G20" i="23"/>
  <c r="G21" i="23"/>
  <c r="G22" i="23"/>
  <c r="G23" i="23"/>
  <c r="G24" i="23"/>
  <c r="G25" i="23"/>
  <c r="G26" i="23"/>
  <c r="G27" i="23"/>
  <c r="G28" i="23"/>
  <c r="G29" i="23"/>
  <c r="G30" i="23"/>
  <c r="G31" i="23"/>
  <c r="G32" i="23"/>
  <c r="G33" i="23"/>
  <c r="G34" i="23"/>
  <c r="G15" i="23"/>
  <c r="M16" i="23"/>
  <c r="M17" i="23"/>
  <c r="M18" i="23"/>
  <c r="M19" i="23"/>
  <c r="M20" i="23"/>
  <c r="M21" i="23"/>
  <c r="M22" i="23"/>
  <c r="M23" i="23"/>
  <c r="M24" i="23"/>
  <c r="M25" i="23"/>
  <c r="M26" i="23"/>
  <c r="M27" i="23"/>
  <c r="M28" i="23"/>
  <c r="M29" i="23"/>
  <c r="M30" i="23"/>
  <c r="M31" i="23"/>
  <c r="M32" i="23"/>
  <c r="M33" i="23"/>
  <c r="M34" i="23"/>
  <c r="M15" i="23"/>
  <c r="L16" i="23"/>
  <c r="L17" i="23"/>
  <c r="L18" i="23"/>
  <c r="L19" i="23"/>
  <c r="L20" i="23"/>
  <c r="L21" i="23"/>
  <c r="L22" i="23"/>
  <c r="L23" i="23"/>
  <c r="L24" i="23"/>
  <c r="L25" i="23"/>
  <c r="L26" i="23"/>
  <c r="L27" i="23"/>
  <c r="L28" i="23"/>
  <c r="L29" i="23"/>
  <c r="L30" i="23"/>
  <c r="L31" i="23"/>
  <c r="L32" i="23"/>
  <c r="L33" i="23"/>
  <c r="L34" i="23"/>
  <c r="L15" i="23"/>
  <c r="L4" i="10" l="1"/>
  <c r="A34" i="23"/>
  <c r="A33" i="23"/>
  <c r="A32" i="23"/>
  <c r="A31" i="23"/>
  <c r="A30" i="23"/>
  <c r="A29" i="23"/>
  <c r="A28" i="23"/>
  <c r="A27" i="23"/>
  <c r="A26" i="23"/>
  <c r="A25" i="23"/>
  <c r="A24" i="23"/>
  <c r="A23" i="23"/>
  <c r="A22" i="23"/>
  <c r="A21" i="23"/>
  <c r="A20" i="23"/>
  <c r="A19" i="23"/>
  <c r="A18" i="23"/>
  <c r="A17" i="23"/>
  <c r="A15" i="23"/>
  <c r="A16" i="23"/>
  <c r="N5" i="23"/>
  <c r="E19" i="10"/>
  <c r="E18" i="10"/>
  <c r="E17" i="10"/>
  <c r="E16" i="10"/>
  <c r="E15" i="10"/>
  <c r="E14" i="10"/>
  <c r="E13" i="10"/>
  <c r="E12" i="10"/>
  <c r="E11" i="10"/>
  <c r="E10" i="10"/>
  <c r="L3" i="10" l="1"/>
  <c r="N4" i="23"/>
  <c r="N3" i="23" s="1"/>
  <c r="B5" i="2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Omaira F.M. Figaroa</author>
  </authors>
  <commentList>
    <comment ref="B29" authorId="0" shapeId="0" xr:uid="{00000000-0006-0000-0000-000002000000}">
      <text>
        <r>
          <rPr>
            <sz val="9"/>
            <color indexed="81"/>
            <rFont val="Tahoma"/>
            <family val="2"/>
          </rPr>
          <t>Affiliates of a resident company consist of:
          - its direct investors (immediate or indirect), e.g. a parent company.
          - its direct investment enterprises (immediate or indirect), e.g. a subsidiary.
          - fellow enterprises: those enterprises that are under the control or influence of the 
            same investor (immediate or indirect), but neither fellow enterprise controls or 
            influences the other fellow enterprise, e.g. a sister enterprise.
A direct investment relationships arises when there is a minimum of 10% of voting power.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Omaira F.M. Figaroa</author>
  </authors>
  <commentList>
    <comment ref="D14" authorId="0" shapeId="0" xr:uid="{73BF4D8F-2498-4F39-A3A0-61A2CEE71328}">
      <text>
        <r>
          <rPr>
            <sz val="9"/>
            <color indexed="81"/>
            <rFont val="Tahoma"/>
            <family val="2"/>
          </rPr>
          <t>Only if Type of FALA is FBA or WMA, otherwise leave blank</t>
        </r>
      </text>
    </comment>
  </commentList>
</comments>
</file>

<file path=xl/sharedStrings.xml><?xml version="1.0" encoding="utf-8"?>
<sst xmlns="http://schemas.openxmlformats.org/spreadsheetml/2006/main" count="688" uniqueCount="657">
  <si>
    <t>Country</t>
  </si>
  <si>
    <t>E-mail address:</t>
  </si>
  <si>
    <t>Company legal name:</t>
  </si>
  <si>
    <t>Company trade name:</t>
  </si>
  <si>
    <t>Notification form - Foreign Assets and Liabilities Accounts (FALAs)</t>
  </si>
  <si>
    <t>Signature:</t>
  </si>
  <si>
    <t>BALANCE SHEET</t>
  </si>
  <si>
    <t>DI</t>
  </si>
  <si>
    <t>FBA</t>
  </si>
  <si>
    <t>PI</t>
  </si>
  <si>
    <t>OI</t>
  </si>
  <si>
    <t>Chamber of commerce #:</t>
  </si>
  <si>
    <t>FBAs comprise current, checking, interest checking, savings, and time-deposit accounts. The account must be on the name of the resident company.</t>
  </si>
  <si>
    <t>*</t>
  </si>
  <si>
    <t>Type of FALA</t>
  </si>
  <si>
    <t>Company address:</t>
  </si>
  <si>
    <t>Contact person of the company:</t>
  </si>
  <si>
    <t xml:space="preserve">Does a nonresident own shares in the company entitling it to 10% or more of voting power? </t>
  </si>
  <si>
    <t>Does the company hold one or more assets with affiliated parties outside Aruba?</t>
  </si>
  <si>
    <t>Does the company hold one or more liabilities with affiliated parties outside Aruba?</t>
  </si>
  <si>
    <t xml:space="preserve">The reporting resident company hereby truthfully submits all information that de Centrale Bank van Aruba (CBA) requires for the purpose of compiling the Balance of Payments and the International Investment Position of Aruba and authorizes the CBA to release this information to the local foreign exchange banks regarding the notified foreign bank account(s) and foreign intercompany account(s), which entails, inter alia, the name of the foreign bank and the account number, and the name of the foreign affiliated company(s) with which the foreign intercompany account(s) is/are held.  </t>
  </si>
  <si>
    <t>- affiliated party</t>
  </si>
  <si>
    <t>- not affiliated party</t>
  </si>
  <si>
    <t xml:space="preserve">Does the company own shares of equity capital in a nonresident company entitling it to 10% or more of voting power? </t>
  </si>
  <si>
    <t>Does the company maintain a wealth management account (WMA) at a company outside Aruba?</t>
  </si>
  <si>
    <t>Bank account number</t>
  </si>
  <si>
    <t>3.1</t>
  </si>
  <si>
    <t>3.2</t>
  </si>
  <si>
    <t>3.3</t>
  </si>
  <si>
    <t>4.1</t>
  </si>
  <si>
    <t>4.2</t>
  </si>
  <si>
    <t>4.3</t>
  </si>
  <si>
    <t>5.1</t>
  </si>
  <si>
    <t>5.2</t>
  </si>
  <si>
    <t xml:space="preserve">Does the company purchase/sell real estate from/to nonresidents? </t>
  </si>
  <si>
    <t>Bank name or Affiliate name</t>
  </si>
  <si>
    <t>Telephone number:</t>
  </si>
  <si>
    <t>(should be signed by contact person of the company)</t>
  </si>
  <si>
    <t>Country and code</t>
  </si>
  <si>
    <t>Afghanistan, Islamic State of - AF</t>
  </si>
  <si>
    <t>Albania - AL</t>
  </si>
  <si>
    <t>Algeria - DZ</t>
  </si>
  <si>
    <t>American Samoa - AS</t>
  </si>
  <si>
    <t>Andorra - AD</t>
  </si>
  <si>
    <t>Angola - AO</t>
  </si>
  <si>
    <t>Anguilla - AI</t>
  </si>
  <si>
    <t>Antarctica - AQ</t>
  </si>
  <si>
    <t>Antigua and Barbuda - AG</t>
  </si>
  <si>
    <t>Argentina - AR</t>
  </si>
  <si>
    <t>Armenia - AM</t>
  </si>
  <si>
    <t>Aruba - AW</t>
  </si>
  <si>
    <t>Australia - AU</t>
  </si>
  <si>
    <t>Austria - AT</t>
  </si>
  <si>
    <t>Azerbaijan - AZ</t>
  </si>
  <si>
    <t>Bahamas, The - BS</t>
  </si>
  <si>
    <t>Bahrain  - BH</t>
  </si>
  <si>
    <t>Bangladesh - BD</t>
  </si>
  <si>
    <t>Barbados - BB</t>
  </si>
  <si>
    <t>Belarus - BY</t>
  </si>
  <si>
    <t>Belgium - BE</t>
  </si>
  <si>
    <t>Belize - BZ</t>
  </si>
  <si>
    <t>Benin - BJ</t>
  </si>
  <si>
    <t>Bermuda - BM</t>
  </si>
  <si>
    <t>Bhutan - BT</t>
  </si>
  <si>
    <t>Bolivia - BO</t>
  </si>
  <si>
    <t>Bonaire (BES islands) - BQ</t>
  </si>
  <si>
    <t>Bosnia and Herzegovina  - BA</t>
  </si>
  <si>
    <t>Botswana - BW</t>
  </si>
  <si>
    <t>Bouvet Island - BV</t>
  </si>
  <si>
    <t>Brazil - BR</t>
  </si>
  <si>
    <t>British Indian Ocean Territory - IO</t>
  </si>
  <si>
    <t>Brunei Darussalam - BN</t>
  </si>
  <si>
    <t>Bulgaria - BG</t>
  </si>
  <si>
    <t>Burkina Faso - BF</t>
  </si>
  <si>
    <t>Burundi - BI</t>
  </si>
  <si>
    <t>Cambodia - KH</t>
  </si>
  <si>
    <t>Cameroon - CM</t>
  </si>
  <si>
    <t>Canada - CA</t>
  </si>
  <si>
    <t>Cape Verde - CV</t>
  </si>
  <si>
    <t>Cayman Islands - KY</t>
  </si>
  <si>
    <t>Central African Republic - CF</t>
  </si>
  <si>
    <t>Chad - TD</t>
  </si>
  <si>
    <t>Chile - CL</t>
  </si>
  <si>
    <t>China, P.R. - CN</t>
  </si>
  <si>
    <t>Christmas Island - CX</t>
  </si>
  <si>
    <t>Cocos (Keeling) Islands - CC</t>
  </si>
  <si>
    <t>Colombia - CO</t>
  </si>
  <si>
    <t>Comoros - KM</t>
  </si>
  <si>
    <t>Congo, Dem. Rep. of - CD</t>
  </si>
  <si>
    <t>Congo, Rep. of - CG</t>
  </si>
  <si>
    <t>Cook Islands - CK</t>
  </si>
  <si>
    <t>Costa Rica - CR</t>
  </si>
  <si>
    <t>Côte d'Ivoire - CI</t>
  </si>
  <si>
    <t>Croatia - HR</t>
  </si>
  <si>
    <t>Cuba - CU</t>
  </si>
  <si>
    <t>Curaçao  - CW</t>
  </si>
  <si>
    <t>Cyprus - CY</t>
  </si>
  <si>
    <t>Czech Republic - CZ</t>
  </si>
  <si>
    <t>Denmark - DK</t>
  </si>
  <si>
    <t>Djibouti - DJ</t>
  </si>
  <si>
    <t>Dominica - DM</t>
  </si>
  <si>
    <t>Dominican Republic - DO</t>
  </si>
  <si>
    <t>Ecuador - EC</t>
  </si>
  <si>
    <t>Egypt - EG</t>
  </si>
  <si>
    <t>El Salvador - SV</t>
  </si>
  <si>
    <t>Equatorial Guinea - GQ</t>
  </si>
  <si>
    <t>Eritrea - ER</t>
  </si>
  <si>
    <t>Estonia - EE</t>
  </si>
  <si>
    <t>Ethiopia - ET</t>
  </si>
  <si>
    <t>Falkland Islands (Malvinas)  - FK</t>
  </si>
  <si>
    <t>Faroe Islands - FO</t>
  </si>
  <si>
    <t>Fiji - FJ</t>
  </si>
  <si>
    <t>Finland - FI</t>
  </si>
  <si>
    <t>France - FR</t>
  </si>
  <si>
    <t>French Guiana - GF</t>
  </si>
  <si>
    <t>French Polynesia - PF</t>
  </si>
  <si>
    <t>French Southern Territories - TF</t>
  </si>
  <si>
    <t>Gabon - GA</t>
  </si>
  <si>
    <t>Gambia, The - GM</t>
  </si>
  <si>
    <t>Georgia - GE</t>
  </si>
  <si>
    <t>Germany - DE</t>
  </si>
  <si>
    <t>Ghana - GH</t>
  </si>
  <si>
    <t>Gibraltar - GI</t>
  </si>
  <si>
    <t>Greece - GR</t>
  </si>
  <si>
    <t>Greenland - GL</t>
  </si>
  <si>
    <t>Grenada - GD</t>
  </si>
  <si>
    <t>Guadeloupe - GP</t>
  </si>
  <si>
    <t>Guam - GU</t>
  </si>
  <si>
    <t>Guatemala - GT</t>
  </si>
  <si>
    <t>Guernsey - GG</t>
  </si>
  <si>
    <t>Guinea - GN</t>
  </si>
  <si>
    <t>Guinea-Bissau - GW</t>
  </si>
  <si>
    <t>Guyana - GY</t>
  </si>
  <si>
    <t>Haiti - HT</t>
  </si>
  <si>
    <t>Heard Island and McDonald Mcdonald Islands - HM</t>
  </si>
  <si>
    <t>Honduras - HN</t>
  </si>
  <si>
    <t>Hong Kong SAR of China - HK</t>
  </si>
  <si>
    <t>Hungary - HU</t>
  </si>
  <si>
    <t>Iceland - IS</t>
  </si>
  <si>
    <t>India - IN</t>
  </si>
  <si>
    <t>Indonesia - ID</t>
  </si>
  <si>
    <t>Iran, Islamic Republic of - IR</t>
  </si>
  <si>
    <t>Iraq - IQ</t>
  </si>
  <si>
    <t>Ireland - IE</t>
  </si>
  <si>
    <t>Isle of Man - IM</t>
  </si>
  <si>
    <t>Israel - IL</t>
  </si>
  <si>
    <t>Italy - IT</t>
  </si>
  <si>
    <t>Jamaica - JM</t>
  </si>
  <si>
    <t>Japan - JP</t>
  </si>
  <si>
    <t>Jersey - JE</t>
  </si>
  <si>
    <t>Jordan - JO</t>
  </si>
  <si>
    <t>Kazakhstan - KZ</t>
  </si>
  <si>
    <t>Kenya - KE</t>
  </si>
  <si>
    <t>Kiribati - KI</t>
  </si>
  <si>
    <t>Korea, Democratic People's Republic of (North Korea) - KP</t>
  </si>
  <si>
    <t>Korea, Republic of (South Korea) - KR</t>
  </si>
  <si>
    <t>Kosovo - XK</t>
  </si>
  <si>
    <t>Kuwait - KW</t>
  </si>
  <si>
    <t>Kyrgyz Republic - KG</t>
  </si>
  <si>
    <t>Lao People's Democratic Republic - LA</t>
  </si>
  <si>
    <t>Latvia - LV</t>
  </si>
  <si>
    <t>Lebanon - LB</t>
  </si>
  <si>
    <t>Lesotho - LS</t>
  </si>
  <si>
    <t>Liberia - LR</t>
  </si>
  <si>
    <t>Libya - LY</t>
  </si>
  <si>
    <t>Liechtenstein - LI</t>
  </si>
  <si>
    <t>Lithuania - LT</t>
  </si>
  <si>
    <t>Luxembourg - LU</t>
  </si>
  <si>
    <t>Macao SAR of China - MO</t>
  </si>
  <si>
    <t>Macedonia, FYR - MK</t>
  </si>
  <si>
    <t>Madagascar - MG</t>
  </si>
  <si>
    <t>Malawi - MW</t>
  </si>
  <si>
    <t>Malaysia - MY</t>
  </si>
  <si>
    <t>Maldives - MV</t>
  </si>
  <si>
    <t>Mali - ML</t>
  </si>
  <si>
    <t>Malta - MT</t>
  </si>
  <si>
    <t>Marshall Islands - MH</t>
  </si>
  <si>
    <t>Martinique - MQ</t>
  </si>
  <si>
    <t>Mauritania - MR</t>
  </si>
  <si>
    <t>Mauritius - MU</t>
  </si>
  <si>
    <t>Mayotte - YT</t>
  </si>
  <si>
    <t>Mexico - MX</t>
  </si>
  <si>
    <t>Micronesia, Federated States of - FM</t>
  </si>
  <si>
    <t>Moldova - MD</t>
  </si>
  <si>
    <t>Monaco - MC</t>
  </si>
  <si>
    <t>Mongolia - MN</t>
  </si>
  <si>
    <t>Montenegro, Republic of - ME</t>
  </si>
  <si>
    <t>Montserrat - MS</t>
  </si>
  <si>
    <t>Morocco - MA</t>
  </si>
  <si>
    <t>Mozambique - MZ</t>
  </si>
  <si>
    <t>Myanmar - MM</t>
  </si>
  <si>
    <t>Namibia - NA</t>
  </si>
  <si>
    <t>Nauru - NR</t>
  </si>
  <si>
    <t>Nepal - NP</t>
  </si>
  <si>
    <t>Netherlands - NL</t>
  </si>
  <si>
    <t>Netherlands Antilles - AN</t>
  </si>
  <si>
    <t>New Caledonia - NC</t>
  </si>
  <si>
    <t>New Zealand - NZ</t>
  </si>
  <si>
    <t>Nicaragua - NI</t>
  </si>
  <si>
    <t>Niger - NE</t>
  </si>
  <si>
    <t>Nigeria - NG</t>
  </si>
  <si>
    <t>Niue - NU</t>
  </si>
  <si>
    <t>Norfolk Island - NF</t>
  </si>
  <si>
    <t>Northern Mariana Islands - MP</t>
  </si>
  <si>
    <t>Norway - NO</t>
  </si>
  <si>
    <t>Oman - OM</t>
  </si>
  <si>
    <t>Pakistan - PK</t>
  </si>
  <si>
    <t>Palau - PW</t>
  </si>
  <si>
    <t>Panama - PA</t>
  </si>
  <si>
    <t>Papua New Guinea - PG</t>
  </si>
  <si>
    <t>Paraguay - PY</t>
  </si>
  <si>
    <t>Peru - PE</t>
  </si>
  <si>
    <t>Philippines - PH</t>
  </si>
  <si>
    <t>Pitcairn  - PN</t>
  </si>
  <si>
    <t>Poland - PL</t>
  </si>
  <si>
    <t>Portugal - PT</t>
  </si>
  <si>
    <t>Puerto Rico - PR</t>
  </si>
  <si>
    <t>Qatar - QA</t>
  </si>
  <si>
    <t>Réunion - RE</t>
  </si>
  <si>
    <t>Romania - RO</t>
  </si>
  <si>
    <t>Russian Federation - RU</t>
  </si>
  <si>
    <t>Rwanda - RW</t>
  </si>
  <si>
    <t>Saba (BES islands) - BQ</t>
  </si>
  <si>
    <t>Samoa  - WS</t>
  </si>
  <si>
    <t>San Marino - SM</t>
  </si>
  <si>
    <t>São Tomé and Príncipe - ST</t>
  </si>
  <si>
    <t>Saudi Arabia - SA</t>
  </si>
  <si>
    <t>Senegal - SN</t>
  </si>
  <si>
    <t>Serbia, Republic of - RS</t>
  </si>
  <si>
    <t>Seychelles - SC</t>
  </si>
  <si>
    <t>Sierra Leone - SL</t>
  </si>
  <si>
    <t>Singapore - SG</t>
  </si>
  <si>
    <t>Sint Maarten - SX</t>
  </si>
  <si>
    <t>Sint-Eustatius (BES islands) - BQ</t>
  </si>
  <si>
    <t>Slovak Republic - SK</t>
  </si>
  <si>
    <t>Slovenia - SI</t>
  </si>
  <si>
    <t>Solomon Islands - SB</t>
  </si>
  <si>
    <t>Somalia - SO</t>
  </si>
  <si>
    <t>South Africa - ZA</t>
  </si>
  <si>
    <t>South Georgia and the South Sandwich Islands - GS</t>
  </si>
  <si>
    <t>South Sudan - SS</t>
  </si>
  <si>
    <t>Spain - ES</t>
  </si>
  <si>
    <t>Sri Lanka - LK</t>
  </si>
  <si>
    <t>St. Barthelemy - BL</t>
  </si>
  <si>
    <t>St. Helena - SH</t>
  </si>
  <si>
    <t>St. Kitts and Nevis - KN</t>
  </si>
  <si>
    <t>St. Lucia - LC</t>
  </si>
  <si>
    <t>St. Pierre and Miquelon - PM</t>
  </si>
  <si>
    <t>St. Vincent and the Grenadines - VC</t>
  </si>
  <si>
    <t>Sudan - SD</t>
  </si>
  <si>
    <t>Suriname - SR</t>
  </si>
  <si>
    <t>Svalbard and Jan Mayen - SJ</t>
  </si>
  <si>
    <t>Swaziland - SZ</t>
  </si>
  <si>
    <t>Sweden - SE</t>
  </si>
  <si>
    <t>Switzerland - CH</t>
  </si>
  <si>
    <t>Syrian Arab Republic - SY</t>
  </si>
  <si>
    <t>Taiwan Province of China - TW</t>
  </si>
  <si>
    <t>Tajikistan - TJ</t>
  </si>
  <si>
    <t>Tanzania - TZ</t>
  </si>
  <si>
    <t>Thailand - TH</t>
  </si>
  <si>
    <t>Timor-Leste - TL</t>
  </si>
  <si>
    <t>Togo - TG</t>
  </si>
  <si>
    <t>Tokelau  - TK</t>
  </si>
  <si>
    <t>Tonga - TO</t>
  </si>
  <si>
    <t>Trinidad and Tobago - TT</t>
  </si>
  <si>
    <t>Tunisia - TN</t>
  </si>
  <si>
    <t>Turkey - TR</t>
  </si>
  <si>
    <t>Turkmenistan - TM</t>
  </si>
  <si>
    <t>Turks and Caicos Islands - TC</t>
  </si>
  <si>
    <t>Tuvalu - TV</t>
  </si>
  <si>
    <t>Uganda - UG</t>
  </si>
  <si>
    <t>Ukraine - UA</t>
  </si>
  <si>
    <t>United Arab Emirates - AE</t>
  </si>
  <si>
    <t>United Kingdom - GB</t>
  </si>
  <si>
    <t>United States - US</t>
  </si>
  <si>
    <t>United States Minor Outlying Islands - UM</t>
  </si>
  <si>
    <t>Uruguay - UY</t>
  </si>
  <si>
    <t>Uzbekistan - UZ</t>
  </si>
  <si>
    <t>Vanuatu - VU</t>
  </si>
  <si>
    <t>Vatican City State - VA</t>
  </si>
  <si>
    <t>Venezuela, República Bolivariana de - VE</t>
  </si>
  <si>
    <t>Vietnam - VN</t>
  </si>
  <si>
    <t>Virgin Islands, British - VG</t>
  </si>
  <si>
    <t>Virgin Islands, U.S. - VI</t>
  </si>
  <si>
    <t>Wallis and Futuna Islands - WF</t>
  </si>
  <si>
    <t>West Bank and Gaza Strip - PS</t>
  </si>
  <si>
    <t>Western Sahara - EH</t>
  </si>
  <si>
    <t>Yemen, Republic of - YE</t>
  </si>
  <si>
    <t>Zambia - ZM</t>
  </si>
  <si>
    <t>Zimbabwe - ZW</t>
  </si>
  <si>
    <t>Other countries (unallocated) - UNK</t>
  </si>
  <si>
    <t>International Organizations - XX</t>
  </si>
  <si>
    <t>Not Specified (including Confidential) - _X</t>
  </si>
  <si>
    <t>Other countries (confidential data) - 22</t>
  </si>
  <si>
    <t>FIA - Loan assets with affiliates (parent abroad) - 2227</t>
  </si>
  <si>
    <t>FIA - Loan assets with affiliates (parent in Aruba) - 2212</t>
  </si>
  <si>
    <t>FIA - Loan liabilities with affiliates (parent abroad)  - 2222</t>
  </si>
  <si>
    <t>FIA - Loan liabilities with affiliates (parent in Aruba) - 2217</t>
  </si>
  <si>
    <t>FIA - Other assets with affiliates (parent abroad) - 2229</t>
  </si>
  <si>
    <t>FIA - Other assets with affiliates (parent in Aruba) - 2219</t>
  </si>
  <si>
    <t>FIA - Other liabilities with affiliates (parent abroad)  - 2230</t>
  </si>
  <si>
    <t>FIA - Other liabilities with affiliates (parent in Aruba)  - 2220</t>
  </si>
  <si>
    <t>FIA - Debt securities assets with affiliates (parent abroad)  - 2241</t>
  </si>
  <si>
    <t>FIA - Debt securities assets with affiliates (parent in Aruba) - 2231</t>
  </si>
  <si>
    <t>FIA - Debt securities liabilities with affiliates (parent abroad)  - 2240</t>
  </si>
  <si>
    <t>FIA - Debt securities liabilities with affiliates (parent in Aruba)  - 2242</t>
  </si>
  <si>
    <t>FBA - Foreign bank account with positive balance  - 2630</t>
  </si>
  <si>
    <t>FBA - Foreign bank account with negative balance  - 2420</t>
  </si>
  <si>
    <t xml:space="preserve">I. General information of the resident company </t>
  </si>
  <si>
    <t>Does the company have investments in equity or debt securities (equity &lt;10% voting power) issued by nonresidents?</t>
  </si>
  <si>
    <t>FRAMEWORK</t>
  </si>
  <si>
    <t>WMA - Wealth management account  - 2631</t>
  </si>
  <si>
    <t>Notification form FALA</t>
  </si>
  <si>
    <t>InstitutionForm</t>
  </si>
  <si>
    <t>Frequency</t>
  </si>
  <si>
    <t>MADLMetaFile</t>
  </si>
  <si>
    <t>LoaderName</t>
  </si>
  <si>
    <t>Does the company hold one or more (FBAs) outside Aruba?</t>
  </si>
  <si>
    <t xml:space="preserve">Does the reporting company hold other liabilities (i.e. loans, leases, trade credit and advances, other payables, derivatives) with nonresident third parties? 
 </t>
  </si>
  <si>
    <t xml:space="preserve">Does the reporting company hold other assets (i.e. loans, leases, trade credit and advances, other receivables, derivatives) with nonresident third parties? 
</t>
  </si>
  <si>
    <t>TemplateVersion</t>
  </si>
  <si>
    <t>Timestamp</t>
  </si>
  <si>
    <t>Validation</t>
  </si>
  <si>
    <t>V2.0</t>
  </si>
  <si>
    <t>Opening date
yyyy-MM-dd</t>
  </si>
  <si>
    <t>NFALA_Submission</t>
  </si>
  <si>
    <t>NFALA_Submission_meta.csv</t>
  </si>
  <si>
    <t>DAILY</t>
  </si>
  <si>
    <t>-</t>
  </si>
  <si>
    <t>The bank name (in column 'Bank name or Affiliate name') and account number (in column 'Bank account number') are required if FBA or WMA is selected as type of FALA;</t>
  </si>
  <si>
    <t>3. Notes:</t>
  </si>
  <si>
    <t>* The contact person of the company is the one that should sign this form.</t>
  </si>
  <si>
    <t>* Only one (1) e-mail address allowed.</t>
  </si>
  <si>
    <t>Instructions for completing the form</t>
  </si>
  <si>
    <t>The company legal name, trade name and chamber of commerce # must correspond with information registered at the Aruba Chamber of Commerce &amp; Industry;</t>
  </si>
  <si>
    <t>Investment in Equity Securities (≥10%)</t>
  </si>
  <si>
    <t>Banks</t>
  </si>
  <si>
    <t>Equity (≥10%)</t>
  </si>
  <si>
    <t>validation on email not containing spaces:</t>
  </si>
  <si>
    <t>validation on email containing @:</t>
  </si>
  <si>
    <t>check if at least one input is provided:</t>
  </si>
  <si>
    <t>validation on section I fully filled in:</t>
  </si>
  <si>
    <t>validation on section II fully filled in:</t>
  </si>
  <si>
    <t>sheet successfully validated:</t>
  </si>
  <si>
    <t>Validation overview</t>
  </si>
  <si>
    <t>show error message:</t>
  </si>
  <si>
    <t>validation on email not containing line breaks:</t>
  </si>
  <si>
    <t>If yes is checked to any of the Direct Investment question, an annual Direct Investment report (DIR) is required.</t>
  </si>
  <si>
    <t>If yes, then the PI forms in the FALAs report are applicable, to be submitted on a monthly basis.</t>
  </si>
  <si>
    <t>If yes, then the OI forms in the FALAs report are applicable, to be submitted on monthly basis.</t>
  </si>
  <si>
    <t>If yes, then the OI forms in the FALAs report are applicable, to be submitted on a monthly basis.</t>
  </si>
  <si>
    <t>Please use only 'paste as values' in case of copy/paste;</t>
  </si>
  <si>
    <t>Required fields are interactively highlighted in red once the template is being filled out;</t>
  </si>
  <si>
    <t>version</t>
  </si>
  <si>
    <t>0.1.0</t>
  </si>
  <si>
    <t>AF</t>
  </si>
  <si>
    <t>AL</t>
  </si>
  <si>
    <t>DZ</t>
  </si>
  <si>
    <t>AS</t>
  </si>
  <si>
    <t>AD</t>
  </si>
  <si>
    <t>AO</t>
  </si>
  <si>
    <t>AI</t>
  </si>
  <si>
    <t>AQ</t>
  </si>
  <si>
    <t>AG</t>
  </si>
  <si>
    <t>AR</t>
  </si>
  <si>
    <t>AM</t>
  </si>
  <si>
    <t>AW</t>
  </si>
  <si>
    <t>AU</t>
  </si>
  <si>
    <t>AT</t>
  </si>
  <si>
    <t>AZ</t>
  </si>
  <si>
    <t>BS</t>
  </si>
  <si>
    <t>BH</t>
  </si>
  <si>
    <t>BD</t>
  </si>
  <si>
    <t>BB</t>
  </si>
  <si>
    <t>BY</t>
  </si>
  <si>
    <t>BE</t>
  </si>
  <si>
    <t>BZ</t>
  </si>
  <si>
    <t>BJ</t>
  </si>
  <si>
    <t>BM</t>
  </si>
  <si>
    <t>BT</t>
  </si>
  <si>
    <t>BO</t>
  </si>
  <si>
    <t>BQ</t>
  </si>
  <si>
    <t>BA</t>
  </si>
  <si>
    <t>BW</t>
  </si>
  <si>
    <t>BV</t>
  </si>
  <si>
    <t>BR</t>
  </si>
  <si>
    <t>IO</t>
  </si>
  <si>
    <t>BN</t>
  </si>
  <si>
    <t>BG</t>
  </si>
  <si>
    <t>BF</t>
  </si>
  <si>
    <t>BI</t>
  </si>
  <si>
    <t>KH</t>
  </si>
  <si>
    <t>CM</t>
  </si>
  <si>
    <t>CA</t>
  </si>
  <si>
    <t>CV</t>
  </si>
  <si>
    <t>KY</t>
  </si>
  <si>
    <t>CF</t>
  </si>
  <si>
    <t>TD</t>
  </si>
  <si>
    <t>CL</t>
  </si>
  <si>
    <t>CN</t>
  </si>
  <si>
    <t>CX</t>
  </si>
  <si>
    <t>CC</t>
  </si>
  <si>
    <t>CO</t>
  </si>
  <si>
    <t>KM</t>
  </si>
  <si>
    <t>CD</t>
  </si>
  <si>
    <t>CG</t>
  </si>
  <si>
    <t>CK</t>
  </si>
  <si>
    <t>CR</t>
  </si>
  <si>
    <t>CI</t>
  </si>
  <si>
    <t>HR</t>
  </si>
  <si>
    <t>CU</t>
  </si>
  <si>
    <t>CW</t>
  </si>
  <si>
    <t>CY</t>
  </si>
  <si>
    <t>CZ</t>
  </si>
  <si>
    <t>DK</t>
  </si>
  <si>
    <t>DJ</t>
  </si>
  <si>
    <t>DM</t>
  </si>
  <si>
    <t>DO</t>
  </si>
  <si>
    <t>EC</t>
  </si>
  <si>
    <t>EG</t>
  </si>
  <si>
    <t>SV</t>
  </si>
  <si>
    <t>GQ</t>
  </si>
  <si>
    <t>ER</t>
  </si>
  <si>
    <t>EE</t>
  </si>
  <si>
    <t>ET</t>
  </si>
  <si>
    <t>FK</t>
  </si>
  <si>
    <t>FO</t>
  </si>
  <si>
    <t>FJ</t>
  </si>
  <si>
    <t>FI</t>
  </si>
  <si>
    <t>FR</t>
  </si>
  <si>
    <t>GF</t>
  </si>
  <si>
    <t>PF</t>
  </si>
  <si>
    <t>TF</t>
  </si>
  <si>
    <t>GA</t>
  </si>
  <si>
    <t>GM</t>
  </si>
  <si>
    <t>GE</t>
  </si>
  <si>
    <t>DE</t>
  </si>
  <si>
    <t>GH</t>
  </si>
  <si>
    <t>GI</t>
  </si>
  <si>
    <t>GR</t>
  </si>
  <si>
    <t>GL</t>
  </si>
  <si>
    <t>GD</t>
  </si>
  <si>
    <t>GP</t>
  </si>
  <si>
    <t>GU</t>
  </si>
  <si>
    <t>GT</t>
  </si>
  <si>
    <t>GG</t>
  </si>
  <si>
    <t>GN</t>
  </si>
  <si>
    <t>GW</t>
  </si>
  <si>
    <t>GY</t>
  </si>
  <si>
    <t>HT</t>
  </si>
  <si>
    <t>HM</t>
  </si>
  <si>
    <t>HN</t>
  </si>
  <si>
    <t>HK</t>
  </si>
  <si>
    <t>HU</t>
  </si>
  <si>
    <t>IS</t>
  </si>
  <si>
    <t>IN</t>
  </si>
  <si>
    <t>ID</t>
  </si>
  <si>
    <t>IR</t>
  </si>
  <si>
    <t>IQ</t>
  </si>
  <si>
    <t>IE</t>
  </si>
  <si>
    <t>IM</t>
  </si>
  <si>
    <t>IL</t>
  </si>
  <si>
    <t>IT</t>
  </si>
  <si>
    <t>JM</t>
  </si>
  <si>
    <t>JP</t>
  </si>
  <si>
    <t>JE</t>
  </si>
  <si>
    <t>JO</t>
  </si>
  <si>
    <t>KZ</t>
  </si>
  <si>
    <t>KE</t>
  </si>
  <si>
    <t>KI</t>
  </si>
  <si>
    <t>KP</t>
  </si>
  <si>
    <t>KR</t>
  </si>
  <si>
    <t>XK</t>
  </si>
  <si>
    <t>KW</t>
  </si>
  <si>
    <t>KG</t>
  </si>
  <si>
    <t>LA</t>
  </si>
  <si>
    <t>LV</t>
  </si>
  <si>
    <t>LB</t>
  </si>
  <si>
    <t>LS</t>
  </si>
  <si>
    <t>LR</t>
  </si>
  <si>
    <t>LY</t>
  </si>
  <si>
    <t>LI</t>
  </si>
  <si>
    <t>LT</t>
  </si>
  <si>
    <t>LU</t>
  </si>
  <si>
    <t>MO</t>
  </si>
  <si>
    <t>MK</t>
  </si>
  <si>
    <t>MG</t>
  </si>
  <si>
    <t>MW</t>
  </si>
  <si>
    <t>MY</t>
  </si>
  <si>
    <t>MV</t>
  </si>
  <si>
    <t>ML</t>
  </si>
  <si>
    <t>MT</t>
  </si>
  <si>
    <t>MH</t>
  </si>
  <si>
    <t>MQ</t>
  </si>
  <si>
    <t>MR</t>
  </si>
  <si>
    <t>MU</t>
  </si>
  <si>
    <t>YT</t>
  </si>
  <si>
    <t>MX</t>
  </si>
  <si>
    <t>FM</t>
  </si>
  <si>
    <t>MD</t>
  </si>
  <si>
    <t>MC</t>
  </si>
  <si>
    <t>MN</t>
  </si>
  <si>
    <t>ME</t>
  </si>
  <si>
    <t>MS</t>
  </si>
  <si>
    <t>MA</t>
  </si>
  <si>
    <t>MZ</t>
  </si>
  <si>
    <t>MM</t>
  </si>
  <si>
    <t>NA</t>
  </si>
  <si>
    <t>NR</t>
  </si>
  <si>
    <t>NP</t>
  </si>
  <si>
    <t>NL</t>
  </si>
  <si>
    <t>AN</t>
  </si>
  <si>
    <t>NC</t>
  </si>
  <si>
    <t>NZ</t>
  </si>
  <si>
    <t>NI</t>
  </si>
  <si>
    <t>NE</t>
  </si>
  <si>
    <t>NG</t>
  </si>
  <si>
    <t>NU</t>
  </si>
  <si>
    <t>NF</t>
  </si>
  <si>
    <t>MP</t>
  </si>
  <si>
    <t>NO</t>
  </si>
  <si>
    <t>OM</t>
  </si>
  <si>
    <t>PK</t>
  </si>
  <si>
    <t>PW</t>
  </si>
  <si>
    <t>PA</t>
  </si>
  <si>
    <t>PG</t>
  </si>
  <si>
    <t>PY</t>
  </si>
  <si>
    <t>PE</t>
  </si>
  <si>
    <t>PH</t>
  </si>
  <si>
    <t>PN</t>
  </si>
  <si>
    <t>PL</t>
  </si>
  <si>
    <t>PT</t>
  </si>
  <si>
    <t>PR</t>
  </si>
  <si>
    <t>QA</t>
  </si>
  <si>
    <t>RE</t>
  </si>
  <si>
    <t>RO</t>
  </si>
  <si>
    <t>RU</t>
  </si>
  <si>
    <t>RW</t>
  </si>
  <si>
    <t>WS</t>
  </si>
  <si>
    <t>SM</t>
  </si>
  <si>
    <t>ST</t>
  </si>
  <si>
    <t>SA</t>
  </si>
  <si>
    <t>SN</t>
  </si>
  <si>
    <t>RS</t>
  </si>
  <si>
    <t>SC</t>
  </si>
  <si>
    <t>SL</t>
  </si>
  <si>
    <t>SG</t>
  </si>
  <si>
    <t>SX</t>
  </si>
  <si>
    <t>SK</t>
  </si>
  <si>
    <t>SI</t>
  </si>
  <si>
    <t>SB</t>
  </si>
  <si>
    <t>SO</t>
  </si>
  <si>
    <t>ZA</t>
  </si>
  <si>
    <t>GS</t>
  </si>
  <si>
    <t>SS</t>
  </si>
  <si>
    <t>ES</t>
  </si>
  <si>
    <t>LK</t>
  </si>
  <si>
    <t>BL</t>
  </si>
  <si>
    <t>SH</t>
  </si>
  <si>
    <t>KN</t>
  </si>
  <si>
    <t>LC</t>
  </si>
  <si>
    <t>PM</t>
  </si>
  <si>
    <t>VC</t>
  </si>
  <si>
    <t>SD</t>
  </si>
  <si>
    <t>SR</t>
  </si>
  <si>
    <t>SJ</t>
  </si>
  <si>
    <t>SZ</t>
  </si>
  <si>
    <t>SE</t>
  </si>
  <si>
    <t>CH</t>
  </si>
  <si>
    <t>SY</t>
  </si>
  <si>
    <t>TW</t>
  </si>
  <si>
    <t>TJ</t>
  </si>
  <si>
    <t>TZ</t>
  </si>
  <si>
    <t>TH</t>
  </si>
  <si>
    <t>TL</t>
  </si>
  <si>
    <t>TG</t>
  </si>
  <si>
    <t>TK</t>
  </si>
  <si>
    <t>TO</t>
  </si>
  <si>
    <t>TT</t>
  </si>
  <si>
    <t>TN</t>
  </si>
  <si>
    <t>TR</t>
  </si>
  <si>
    <t>TM</t>
  </si>
  <si>
    <t>TC</t>
  </si>
  <si>
    <t>TV</t>
  </si>
  <si>
    <t>UG</t>
  </si>
  <si>
    <t>UA</t>
  </si>
  <si>
    <t>AE</t>
  </si>
  <si>
    <t>GB</t>
  </si>
  <si>
    <t>US</t>
  </si>
  <si>
    <t>UM</t>
  </si>
  <si>
    <t>UY</t>
  </si>
  <si>
    <t>UZ</t>
  </si>
  <si>
    <t>VU</t>
  </si>
  <si>
    <t>VA</t>
  </si>
  <si>
    <t>VE</t>
  </si>
  <si>
    <t>VN</t>
  </si>
  <si>
    <t>VG</t>
  </si>
  <si>
    <t>VI</t>
  </si>
  <si>
    <t>WF</t>
  </si>
  <si>
    <t>PS</t>
  </si>
  <si>
    <t>EH</t>
  </si>
  <si>
    <t>YE</t>
  </si>
  <si>
    <t>ZM</t>
  </si>
  <si>
    <t>ZW</t>
  </si>
  <si>
    <t>UNK</t>
  </si>
  <si>
    <t>XX</t>
  </si>
  <si>
    <t>_X</t>
  </si>
  <si>
    <t>Country Code</t>
  </si>
  <si>
    <t>Refer to the user guides shared by the Statistics Department for submitting data through the Vortex web portal.</t>
  </si>
  <si>
    <t>The telephone number and e-mail address can be repeated if the contact person and the representative assigned to complete reporting are the same person.</t>
  </si>
  <si>
    <t>For classification of Foreign Assets and Liabilities Accounts (FALAs)</t>
  </si>
  <si>
    <t xml:space="preserve">1. Foreign Bank Account(s) (FBAs) </t>
  </si>
  <si>
    <t xml:space="preserve">3. Direct Investment (DI) </t>
  </si>
  <si>
    <t xml:space="preserve">4. Portfolio Investment (PI) </t>
  </si>
  <si>
    <t xml:space="preserve">5. Other Investment (OI) </t>
  </si>
  <si>
    <t>DI comprise assets/liabilities in the form of equity securities</t>
  </si>
  <si>
    <t>PI comprise assets/liabilities in the form of debt securities (e.g. bonds and notes, money market instruments, treasury bills).</t>
  </si>
  <si>
    <t>OI comprise assets/liabilities in the form of loans, trade credit and advances, other accounts receivable/payable with third parties.</t>
  </si>
  <si>
    <t>Representative assigned for reporting:</t>
  </si>
  <si>
    <t>* Please repeat "Contact person" information if he/she is also assigned for reporting.</t>
  </si>
  <si>
    <t>If yes, please complete the "FBA-FIA-WMA information" sheet.</t>
  </si>
  <si>
    <t xml:space="preserve">FIAs comprise assets/liabilities, that are not in the form of Equity or Real estate (loans, trade credit and advances, and other accounts receivable/payable), between the resident company and its affiliated parties outside Aruba.                                                                                                                                                                                           </t>
  </si>
  <si>
    <t xml:space="preserve">2. Foreign Intercompany Account(s) (FIAs) </t>
  </si>
  <si>
    <t>FBA-FIA-WMA information</t>
  </si>
  <si>
    <t>This second sheet of the Notification form contains validation errors. These errors are related to missing data where required and/or incorrect format of the data provided in the fields. 
All columns are required when a row is used, except for 'Bank account number' which is required only for 'Type of FALA' 2420, 2630 or 2631 and should be left blank otherwise. 'Opening date' is required in the instructed format (e.g., 2023-12-31).
Please list all FBA, FIA and WMA information and address the fields marked in red.</t>
  </si>
  <si>
    <t>FIA</t>
  </si>
  <si>
    <t>FBA= Foreign Bank Account
DI= Direct Investment
PI= Portfolio Investment
FIA= Foreign Intercompany Account
OI= Other Investment</t>
  </si>
  <si>
    <t>This notification is required in accordance with article 8 of the State Ordinance Foreign Exchange Transactions (SOFET) and the Decree on Balance of Payments reporting Instructions 2026 (Decree RI 2026).</t>
  </si>
  <si>
    <r>
      <t xml:space="preserve">This form is used for the notification by a resident company of each asset and/or liability account held with foreign parties. 
This notification is required in accordance with article 8 of the </t>
    </r>
    <r>
      <rPr>
        <i/>
        <sz val="10.5"/>
        <rFont val="Asta Sans"/>
      </rPr>
      <t>State Ordinance Foreign Exchange Transactions (SOFET)</t>
    </r>
    <r>
      <rPr>
        <sz val="10.5"/>
        <rFont val="Asta Sans"/>
      </rPr>
      <t xml:space="preserve"> and the </t>
    </r>
    <r>
      <rPr>
        <i/>
        <sz val="10.5"/>
        <rFont val="Asta Sans"/>
      </rPr>
      <t>Decree on Balance of Payments Reporting Instructions 2026 (Decree RI 2026)</t>
    </r>
    <r>
      <rPr>
        <sz val="10.5"/>
        <rFont val="Asta Sans"/>
      </rPr>
      <t xml:space="preserve">. </t>
    </r>
  </si>
  <si>
    <r>
      <t xml:space="preserve">1. Please complete all required cells in the first sheet: </t>
    </r>
    <r>
      <rPr>
        <b/>
        <i/>
        <sz val="10.5"/>
        <color theme="1" tint="0.14999847407452621"/>
        <rFont val="Asta Sans"/>
      </rPr>
      <t>FALAs.</t>
    </r>
  </si>
  <si>
    <r>
      <t xml:space="preserve">The first part of sheet </t>
    </r>
    <r>
      <rPr>
        <i/>
        <sz val="10.5"/>
        <color theme="1" tint="0.14999847407452621"/>
        <rFont val="Asta Sans"/>
      </rPr>
      <t>FALAs</t>
    </r>
    <r>
      <rPr>
        <sz val="10.5"/>
        <color theme="1" tint="0.14999847407452621"/>
        <rFont val="Asta Sans"/>
      </rPr>
      <t xml:space="preserve"> covers general information of the resident company.</t>
    </r>
  </si>
  <si>
    <r>
      <t xml:space="preserve">The first part of sheet </t>
    </r>
    <r>
      <rPr>
        <i/>
        <sz val="10.5"/>
        <color theme="1" tint="0.14999847407452621"/>
        <rFont val="Asta Sans"/>
      </rPr>
      <t>FALAs</t>
    </r>
    <r>
      <rPr>
        <sz val="10.5"/>
        <color theme="1" tint="0.14999847407452621"/>
        <rFont val="Asta Sans"/>
      </rPr>
      <t xml:space="preserve"> covers foreign assets and liabilities accounts information of the resident company.</t>
    </r>
  </si>
  <si>
    <r>
      <t>Fill out every questionnaire with a '</t>
    </r>
    <r>
      <rPr>
        <b/>
        <sz val="10.5"/>
        <color theme="1" tint="0.14999847407452621"/>
        <rFont val="Asta Sans"/>
      </rPr>
      <t>Yes</t>
    </r>
    <r>
      <rPr>
        <sz val="10.5"/>
        <color theme="1" tint="0.14999847407452621"/>
        <rFont val="Asta Sans"/>
      </rPr>
      <t>' or '</t>
    </r>
    <r>
      <rPr>
        <b/>
        <sz val="10.5"/>
        <color theme="1" tint="0.14999847407452621"/>
        <rFont val="Asta Sans"/>
      </rPr>
      <t>No</t>
    </r>
    <r>
      <rPr>
        <sz val="10.5"/>
        <color theme="1" tint="0.14999847407452621"/>
        <rFont val="Asta Sans"/>
      </rPr>
      <t>'.</t>
    </r>
  </si>
  <si>
    <r>
      <t>2. Please complete all required cells in the second sheet:</t>
    </r>
    <r>
      <rPr>
        <b/>
        <i/>
        <sz val="10.5"/>
        <rFont val="Asta Sans"/>
      </rPr>
      <t xml:space="preserve"> FBA-FIA-WMA information.</t>
    </r>
  </si>
  <si>
    <r>
      <t xml:space="preserve">The sheet </t>
    </r>
    <r>
      <rPr>
        <i/>
        <sz val="10.5"/>
        <color theme="1" tint="0.14999847407452621"/>
        <rFont val="Asta Sans"/>
      </rPr>
      <t>FBA-FIA-WMA information</t>
    </r>
    <r>
      <rPr>
        <sz val="10.5"/>
        <color theme="1" tint="0.14999847407452621"/>
        <rFont val="Asta Sans"/>
      </rPr>
      <t xml:space="preserve"> covers the foreign accounts. For every row that is filled out:</t>
    </r>
  </si>
  <si>
    <r>
      <t xml:space="preserve">Column 'Opening date' (in format yyyy-MM-dd, e.g., </t>
    </r>
    <r>
      <rPr>
        <b/>
        <sz val="10.5"/>
        <color theme="1" tint="0.14999847407452621"/>
        <rFont val="Asta Sans"/>
      </rPr>
      <t>2023-06-30</t>
    </r>
    <r>
      <rPr>
        <sz val="10.5"/>
        <color theme="1" tint="0.14999847407452621"/>
        <rFont val="Asta Sans"/>
      </rPr>
      <t xml:space="preserve">) and 'Country' (based on drop down option, e.g., </t>
    </r>
    <r>
      <rPr>
        <b/>
        <sz val="10.5"/>
        <color theme="1" tint="0.14999847407452621"/>
        <rFont val="Asta Sans"/>
      </rPr>
      <t>United States - US</t>
    </r>
    <r>
      <rPr>
        <sz val="10.5"/>
        <color theme="1" tint="0.14999847407452621"/>
        <rFont val="Asta Sans"/>
      </rPr>
      <t>) must be completed.</t>
    </r>
  </si>
  <si>
    <r>
      <t xml:space="preserve">For proper functioning, this template requires that Excel </t>
    </r>
    <r>
      <rPr>
        <b/>
        <sz val="10.5"/>
        <color theme="1" tint="0.14999847407452621"/>
        <rFont val="Asta Sans"/>
      </rPr>
      <t>Calculation Options</t>
    </r>
    <r>
      <rPr>
        <sz val="10.5"/>
        <color theme="1" tint="0.14999847407452621"/>
        <rFont val="Asta Sans"/>
      </rPr>
      <t xml:space="preserve"> are set to Automatic in the </t>
    </r>
    <r>
      <rPr>
        <b/>
        <sz val="10.5"/>
        <color theme="1" tint="0.14999847407452621"/>
        <rFont val="Asta Sans"/>
      </rPr>
      <t>Formulas</t>
    </r>
    <r>
      <rPr>
        <sz val="10.5"/>
        <color theme="1" tint="0.14999847407452621"/>
        <rFont val="Asta Sans"/>
      </rPr>
      <t xml:space="preserve"> section;</t>
    </r>
  </si>
  <si>
    <r>
      <t>If there are questions regarding these instructions and for assistance when filing this form, please contact the Statistics Department of the CBA via:</t>
    </r>
    <r>
      <rPr>
        <sz val="10.5"/>
        <color rgb="FF0000FF"/>
        <rFont val="Asta Sans"/>
      </rPr>
      <t xml:space="preserve"> statistics.department@cbaruba.org</t>
    </r>
    <r>
      <rPr>
        <sz val="10.5"/>
        <color theme="1" tint="0.14999847407452621"/>
        <rFont val="Asta Sans"/>
      </rPr>
      <t>.</t>
    </r>
  </si>
  <si>
    <r>
      <t>Do nonresidents hold equity or debt securities (equity</t>
    </r>
    <r>
      <rPr>
        <b/>
        <sz val="11.5"/>
        <color theme="1" tint="0.14999847407452621"/>
        <rFont val="Asta Sans"/>
      </rPr>
      <t xml:space="preserve"> </t>
    </r>
    <r>
      <rPr>
        <sz val="11.5"/>
        <color theme="1" tint="0.14999847407452621"/>
        <rFont val="Asta Sans"/>
      </rPr>
      <t>&lt;10% voting power) issued by the company ?</t>
    </r>
  </si>
  <si>
    <r>
      <t>Investment in Equity (</t>
    </r>
    <r>
      <rPr>
        <b/>
        <sz val="11.5"/>
        <color theme="1" tint="0.14999847407452621"/>
        <rFont val="Asta Sans"/>
      </rPr>
      <t>&lt;</t>
    </r>
    <r>
      <rPr>
        <sz val="11.5"/>
        <color theme="1" tint="0.14999847407452621"/>
        <rFont val="Asta Sans"/>
      </rPr>
      <t>10%) and Debt</t>
    </r>
    <r>
      <rPr>
        <vertAlign val="superscript"/>
        <sz val="11.5"/>
        <color theme="1" tint="0.14999847407452621"/>
        <rFont val="Asta Sans"/>
      </rPr>
      <t>1</t>
    </r>
    <r>
      <rPr>
        <sz val="11.5"/>
        <color theme="1" tint="0.14999847407452621"/>
        <rFont val="Asta Sans"/>
      </rPr>
      <t xml:space="preserve"> Securities </t>
    </r>
  </si>
  <si>
    <r>
      <t>Equity (</t>
    </r>
    <r>
      <rPr>
        <b/>
        <sz val="11.5"/>
        <color theme="1" tint="0.14999847407452621"/>
        <rFont val="Asta Sans"/>
      </rPr>
      <t>&lt;</t>
    </r>
    <r>
      <rPr>
        <sz val="11.5"/>
        <color theme="1" tint="0.14999847407452621"/>
        <rFont val="Asta Sans"/>
      </rPr>
      <t>10%) and Debt</t>
    </r>
    <r>
      <rPr>
        <vertAlign val="superscript"/>
        <sz val="11.5"/>
        <color theme="1" tint="0.14999847407452621"/>
        <rFont val="Asta Sans"/>
      </rPr>
      <t>1</t>
    </r>
    <r>
      <rPr>
        <sz val="11.5"/>
        <color theme="1" tint="0.14999847407452621"/>
        <rFont val="Asta Sans"/>
      </rPr>
      <t xml:space="preserve"> Securities</t>
    </r>
  </si>
  <si>
    <r>
      <t>Other Assets</t>
    </r>
    <r>
      <rPr>
        <vertAlign val="superscript"/>
        <sz val="11.5"/>
        <color theme="1" tint="0.14999847407452621"/>
        <rFont val="Asta Sans"/>
      </rPr>
      <t>2</t>
    </r>
  </si>
  <si>
    <r>
      <t>Other Liabilities</t>
    </r>
    <r>
      <rPr>
        <vertAlign val="superscript"/>
        <sz val="11.5"/>
        <color theme="1" tint="0.14999847407452621"/>
        <rFont val="Asta Sans"/>
      </rPr>
      <t>2</t>
    </r>
  </si>
  <si>
    <r>
      <t>1</t>
    </r>
    <r>
      <rPr>
        <sz val="11.5"/>
        <color theme="1" tint="0.14999847407452621"/>
        <rFont val="Asta Sans"/>
      </rPr>
      <t>)</t>
    </r>
    <r>
      <rPr>
        <b/>
        <sz val="11.5"/>
        <color theme="1" tint="0.14999847407452621"/>
        <rFont val="Asta Sans"/>
      </rPr>
      <t xml:space="preserve"> </t>
    </r>
    <r>
      <rPr>
        <sz val="11.5"/>
        <color theme="1" tint="0.14999847407452621"/>
        <rFont val="Asta Sans"/>
      </rPr>
      <t>i.e. bonds and notes, money market instruments, treasury bills.</t>
    </r>
  </si>
  <si>
    <r>
      <t>2</t>
    </r>
    <r>
      <rPr>
        <sz val="11.5"/>
        <color theme="1" tint="0.14999847407452621"/>
        <rFont val="Asta Sans"/>
      </rPr>
      <t>) i.e. loans, trade credit and advances, other accounts receivable/payable.</t>
    </r>
  </si>
  <si>
    <r>
      <rPr>
        <b/>
        <sz val="11.5"/>
        <color theme="1" tint="0.14999847407452621"/>
        <rFont val="Asta Sans"/>
      </rPr>
      <t>Affiliates</t>
    </r>
    <r>
      <rPr>
        <sz val="11.5"/>
        <color theme="1" tint="0.14999847407452621"/>
        <rFont val="Asta Sans"/>
      </rPr>
      <t xml:space="preserve"> of a resident company consist of:
- its direct investors (immediate or indirect), e.g. a parent
  company.           
- its direct investment enterprises (immediate or indirect),
  e.g. a subsidiary.
- fellow enterprises: those enterprises that are under the   
  control or influence of the same investor (immediate or
  indirect), but neither fellow enterprise controls or 
  influences the other fellow enterprise, e.g. a sister
  enterprise.
A direct investment relationship arises when there is a minimum of 10% of voting power.</t>
    </r>
  </si>
  <si>
    <r>
      <rPr>
        <b/>
        <sz val="10.5"/>
        <color theme="1" tint="0.14999847407452621"/>
        <rFont val="Asta Sans"/>
      </rPr>
      <t>First time notification</t>
    </r>
    <r>
      <rPr>
        <sz val="10.5"/>
        <color theme="1" tint="0.14999847407452621"/>
        <rFont val="Asta Sans"/>
      </rPr>
      <t>: this form should be completely filled out and emaild to the Statistics Department of the CBA (</t>
    </r>
    <r>
      <rPr>
        <sz val="10.5"/>
        <color rgb="FF0000FF"/>
        <rFont val="Asta Sans"/>
      </rPr>
      <t>statistics.department@cbaruba.org</t>
    </r>
    <r>
      <rPr>
        <sz val="10.5"/>
        <color theme="1" tint="0.14999847407452621"/>
        <rFont val="Asta Sans"/>
      </rPr>
      <t xml:space="preserve">). Please refer to sheet </t>
    </r>
    <r>
      <rPr>
        <i/>
        <sz val="10.5"/>
        <color theme="1" tint="0.14999847407452621"/>
        <rFont val="Asta Sans"/>
      </rPr>
      <t>Framework</t>
    </r>
    <r>
      <rPr>
        <sz val="10.5"/>
        <color theme="1" tint="0.14999847407452621"/>
        <rFont val="Asta Sans"/>
      </rPr>
      <t xml:space="preserve"> for a guideline on classifying foreign assets and liabilities accounts.
Upon succesfull review of the first submitted notification form- FALA, you will receive the reporting instructions. 
Next step is to upload the form to the reporting web portal</t>
    </r>
  </si>
  <si>
    <t>The foreign intercompany company name (in column 'Bank name or Affiliate name') is required if FIA is selected as type of FALA (column 'Bank account number' must be left blank);</t>
  </si>
  <si>
    <r>
      <t xml:space="preserve">II. Information on Foreign Assets and Liabilities Accounts (FALAs)
</t>
    </r>
    <r>
      <rPr>
        <sz val="11.5"/>
        <rFont val="Asta Sans"/>
      </rPr>
      <t xml:space="preserve">Please apply an </t>
    </r>
    <r>
      <rPr>
        <b/>
        <sz val="11.5"/>
        <rFont val="Asta Sans"/>
      </rPr>
      <t>Afl. 1,500,000 threshold</t>
    </r>
    <r>
      <rPr>
        <sz val="11.5"/>
        <rFont val="Asta Sans"/>
      </rPr>
      <t xml:space="preserve"> when answering the below questionnaires.
Please refer to sheet "Framework" for illustration on the classification of FALAs and the application of the threshold.</t>
    </r>
  </si>
  <si>
    <r>
      <t xml:space="preserve">Please send the scanned (signed) version to: statistics.department@cbaruba.org </t>
    </r>
    <r>
      <rPr>
        <b/>
        <sz val="10.5"/>
        <rFont val="Asta Sans"/>
      </rPr>
      <t>and</t>
    </r>
    <r>
      <rPr>
        <sz val="10.5"/>
        <rFont val="Asta Sans"/>
      </rPr>
      <t xml:space="preserve"> submit the Excel version through the Vortex web portal. </t>
    </r>
  </si>
  <si>
    <r>
      <rPr>
        <b/>
        <sz val="10.5"/>
        <color theme="1" tint="0.14999847407452621"/>
        <rFont val="Asta Sans"/>
      </rPr>
      <t>First-time notification</t>
    </r>
    <r>
      <rPr>
        <sz val="10.5"/>
        <color theme="1" tint="0.14999847407452621"/>
        <rFont val="Asta Sans"/>
      </rPr>
      <t>: please complete and email the signed Notification Form - FALA to the Statistics Department. Upon succesfull review of the  notification form- FALA, you will receive the reporting instructions. After this you can proceed with the submission through the web portal.</t>
    </r>
  </si>
  <si>
    <r>
      <rPr>
        <b/>
        <sz val="11.5"/>
        <color theme="1" tint="0.14999847407452621"/>
        <rFont val="Asta Sans"/>
      </rPr>
      <t xml:space="preserve">Threshold: </t>
    </r>
    <r>
      <rPr>
        <sz val="11.5"/>
        <color theme="1" tint="0.14999847407452621"/>
        <rFont val="Asta Sans"/>
      </rPr>
      <t xml:space="preserve">notification is required for holders of FALAs with a balance or annual transaction(s) </t>
    </r>
    <r>
      <rPr>
        <b/>
        <sz val="11.5"/>
        <color theme="1" tint="0.14999847407452621"/>
        <rFont val="Asta Sans"/>
      </rPr>
      <t>≥ Afl 1,500,000</t>
    </r>
    <r>
      <rPr>
        <sz val="11.5"/>
        <color theme="1" tint="0.14999847407452621"/>
        <rFont val="Asta Sans"/>
      </rPr>
      <t xml:space="preserve"> in their accounting records
</t>
    </r>
    <r>
      <rPr>
        <b/>
        <sz val="11.5"/>
        <color theme="1" tint="0.14999847407452621"/>
        <rFont val="Asta Sans"/>
      </rPr>
      <t>please take note:</t>
    </r>
    <r>
      <rPr>
        <sz val="11.5"/>
        <color theme="1" tint="0.14999847407452621"/>
        <rFont val="Asta Sans"/>
      </rPr>
      <t xml:space="preserve"> a FALA with a balance </t>
    </r>
    <r>
      <rPr>
        <b/>
        <sz val="11.5"/>
        <color theme="1" tint="0.14999847407452621"/>
        <rFont val="Asta Sans"/>
      </rPr>
      <t>&lt; Afl 1.500.000</t>
    </r>
    <r>
      <rPr>
        <sz val="11.5"/>
        <color theme="1" tint="0.14999847407452621"/>
        <rFont val="Asta Sans"/>
      </rPr>
      <t xml:space="preserve"> with </t>
    </r>
    <r>
      <rPr>
        <b/>
        <sz val="11.5"/>
        <color theme="1" tint="0.14999847407452621"/>
        <rFont val="Asta Sans"/>
      </rPr>
      <t>gross transactions of ≥ Afl. 1,500,000, during a year, must also be notified</t>
    </r>
    <r>
      <rPr>
        <sz val="11.5"/>
        <color theme="1" tint="0.14999847407452621"/>
        <rFont val="Asta Sans"/>
      </rPr>
      <t xml:space="preserve">.
    Example:  
        Afl. 3.000.000 received from hotel bookings  
       </t>
    </r>
    <r>
      <rPr>
        <u/>
        <sz val="11.5"/>
        <color theme="1" tint="0.14999847407452621"/>
        <rFont val="Asta Sans"/>
      </rPr>
      <t xml:space="preserve"> Afl. 2.000.000 paid as dividend                      -/-       </t>
    </r>
    <r>
      <rPr>
        <sz val="11.5"/>
        <color theme="1" tint="0.14999847407452621"/>
        <rFont val="Asta Sans"/>
      </rPr>
      <t xml:space="preserve">           
        FALA balance is Afl. 1.000.000  </t>
    </r>
  </si>
  <si>
    <r>
      <t>Reporters are required to submit an</t>
    </r>
    <r>
      <rPr>
        <b/>
        <sz val="11.5"/>
        <rFont val="Asta Sans"/>
      </rPr>
      <t xml:space="preserve"> annual report each year, within 6 months after year end</t>
    </r>
    <r>
      <rPr>
        <sz val="11.5"/>
        <rFont val="Asta Sans"/>
      </rPr>
      <t xml:space="preserve"> via statistics.department@cbaruba.org.
Additional details are sometimes necessary for the comprehensive compilation of national statistics. If applicable, you may be contacted by the CBA to provide further documentation on specific transactions, including new debt disbursements, capital contributions, and project cost distributions.
*For liabilities towards nonresidents, a separate Annual Forecast External Debt report (FEDR) is required.</t>
    </r>
  </si>
  <si>
    <r>
      <rPr>
        <b/>
        <sz val="10.5"/>
        <color theme="1" tint="0.14999847407452621"/>
        <rFont val="Asta Sans"/>
      </rPr>
      <t xml:space="preserve">Changes: </t>
    </r>
    <r>
      <rPr>
        <sz val="10.5"/>
        <color theme="1" tint="0.14999847407452621"/>
        <rFont val="Asta Sans"/>
      </rPr>
      <t>If the purpose of any account is changed, closed and/or a new one is opened, the CBA must immediately be informed by resubmitting an updated version of this form through the Vortex web portal of the CBA. If the company ceases to exist the CBA must be notified hereof per email: statistics.department@cbaruba.org.</t>
    </r>
  </si>
  <si>
    <t xml:space="preserve">Please fill out detailed FBA-FIA-WMA information in the table below. The reporting resident company must comply at all times with the provisions mentioned in the Decree RI 2026. This implies that:               
1) All transactions settled through notified FBA(s), FIA(s), WMA(s) must be reported to the CBA, through the FBA-FIA-WMA forms that are included in FALAs report, to be submitted on a monthly basis.  
2) For the new notified FBA(s), FIA(s), WMA(s), the forms should be completed for the previous year on a retroactive basis. The submission of the completed forms for this catch-up period should take place within two months after the date of this notification.
3) The Bank name and/or Affiliate name in this form (NFALAX in Vortex) must be identical when completing the monthly FALAs report (FALAM in Vortex). This is necessary to facilitate the required cross-validation between both filings. </t>
  </si>
  <si>
    <t>* If after a first-time submission there is a change to Legal Name or Chamber of Commerce number (KvK #), kindly send an email to statistics.department@cbaruba.org with the requested change. You will be contacted before you can proceed with the (re)submission.</t>
  </si>
  <si>
    <t>Notification form - Foreign Assets and Liabilities Accounts (schedule code: NFALAX)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</si>
</sst>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7">
    <font>
      <sz val="10"/>
      <name val="Arial"/>
    </font>
    <font>
      <sz val="8"/>
      <name val="Arial"/>
      <family val="2"/>
    </font>
    <font>
      <sz val="10"/>
      <name val="Arial"/>
      <family val="2"/>
    </font>
    <font>
      <sz val="9"/>
      <color indexed="81"/>
      <name val="Tahoma"/>
      <family val="2"/>
    </font>
    <font>
      <b/>
      <sz val="10"/>
      <name val="Arial"/>
      <family val="2"/>
    </font>
    <font>
      <sz val="10"/>
      <name val="Inherit"/>
    </font>
    <font>
      <b/>
      <sz val="10"/>
      <color rgb="FFFF0000"/>
      <name val="Arial"/>
      <family val="2"/>
    </font>
    <font>
      <sz val="12"/>
      <color theme="1" tint="0.14999847407452621"/>
      <name val="Calibri"/>
      <family val="2"/>
      <scheme val="minor"/>
    </font>
    <font>
      <u/>
      <sz val="10"/>
      <color theme="10"/>
      <name val="Arial"/>
      <family val="2"/>
    </font>
    <font>
      <b/>
      <sz val="12"/>
      <color rgb="FFEFEEE5"/>
      <name val="Calibri"/>
      <family val="2"/>
      <scheme val="minor"/>
    </font>
    <font>
      <sz val="12"/>
      <color theme="1" tint="0.14999847407452621"/>
      <name val="Asta Sans"/>
    </font>
    <font>
      <b/>
      <sz val="14"/>
      <color rgb="FFEFEEE5"/>
      <name val="Asta Sans"/>
    </font>
    <font>
      <b/>
      <sz val="12"/>
      <color rgb="FFEFEEE5"/>
      <name val="Asta Sans"/>
    </font>
    <font>
      <sz val="12"/>
      <name val="Asta Sans"/>
    </font>
    <font>
      <i/>
      <sz val="12"/>
      <color theme="1" tint="0.14999847407452621"/>
      <name val="Asta Sans"/>
    </font>
    <font>
      <b/>
      <sz val="12"/>
      <color theme="1" tint="0.14999847407452621"/>
      <name val="Asta Sans"/>
    </font>
    <font>
      <b/>
      <sz val="12"/>
      <color rgb="FFEFEEE5"/>
      <name val="Asta Sans Medium"/>
    </font>
    <font>
      <b/>
      <sz val="11"/>
      <color rgb="FFEFEEE5"/>
      <name val="Asta Sans Medium"/>
    </font>
    <font>
      <sz val="11"/>
      <color theme="1" tint="0.14999847407452621"/>
      <name val="Asta Sans"/>
    </font>
    <font>
      <i/>
      <sz val="11"/>
      <color theme="1" tint="0.14999847407452621"/>
      <name val="Asta Sans"/>
    </font>
    <font>
      <sz val="10"/>
      <color theme="1" tint="0.14999847407452621"/>
      <name val="Asta Sans"/>
    </font>
    <font>
      <i/>
      <sz val="10"/>
      <name val="Asta Sans"/>
    </font>
    <font>
      <i/>
      <sz val="10"/>
      <color theme="1" tint="0.14999847407452621"/>
      <name val="Asta Sans"/>
    </font>
    <font>
      <b/>
      <sz val="10"/>
      <color theme="1" tint="0.14999847407452621"/>
      <name val="Asta Sans"/>
    </font>
    <font>
      <b/>
      <i/>
      <sz val="10"/>
      <color theme="1" tint="0.14999847407452621"/>
      <name val="Asta Sans"/>
    </font>
    <font>
      <sz val="10.5"/>
      <color theme="1" tint="0.14999847407452621"/>
      <name val="Asta Sans"/>
    </font>
    <font>
      <sz val="10.5"/>
      <color rgb="FFEFEEE5"/>
      <name val="Asta Sans"/>
    </font>
    <font>
      <sz val="10.5"/>
      <name val="Asta Sans"/>
    </font>
    <font>
      <i/>
      <sz val="10.5"/>
      <name val="Asta Sans"/>
    </font>
    <font>
      <i/>
      <sz val="10.5"/>
      <color theme="1" tint="0.14999847407452621"/>
      <name val="Asta Sans"/>
    </font>
    <font>
      <b/>
      <sz val="10.5"/>
      <color theme="1" tint="0.14999847407452621"/>
      <name val="Asta Sans"/>
    </font>
    <font>
      <sz val="10.5"/>
      <color rgb="FF0000FF"/>
      <name val="Asta Sans"/>
    </font>
    <font>
      <b/>
      <i/>
      <sz val="10.5"/>
      <color theme="1" tint="0.14999847407452621"/>
      <name val="Asta Sans"/>
    </font>
    <font>
      <b/>
      <sz val="10.5"/>
      <name val="Asta Sans"/>
    </font>
    <font>
      <b/>
      <i/>
      <sz val="10.5"/>
      <name val="Asta Sans"/>
    </font>
    <font>
      <b/>
      <sz val="12"/>
      <color theme="0"/>
      <name val="Asta Sans"/>
    </font>
    <font>
      <b/>
      <sz val="9"/>
      <color theme="1" tint="0.14999847407452621"/>
      <name val="Asta Sans"/>
    </font>
    <font>
      <b/>
      <sz val="9"/>
      <name val="Asta Sans"/>
    </font>
    <font>
      <b/>
      <sz val="14"/>
      <color theme="1" tint="0.14999847407452621"/>
      <name val="Asta Sans"/>
    </font>
    <font>
      <sz val="9"/>
      <name val="Asta Sans"/>
    </font>
    <font>
      <sz val="14"/>
      <color theme="1" tint="0.14999847407452621"/>
      <name val="Asta Sans"/>
    </font>
    <font>
      <b/>
      <i/>
      <sz val="9"/>
      <color theme="1" tint="0.14999847407452621"/>
      <name val="Asta Sans"/>
    </font>
    <font>
      <b/>
      <u/>
      <sz val="12"/>
      <color theme="1" tint="0.14999847407452621"/>
      <name val="Asta Sans"/>
    </font>
    <font>
      <b/>
      <u/>
      <sz val="11"/>
      <color theme="1" tint="0.14999847407452621"/>
      <name val="Asta Sans"/>
    </font>
    <font>
      <i/>
      <sz val="8"/>
      <color theme="1" tint="0.14999847407452621"/>
      <name val="Asta Sans"/>
    </font>
    <font>
      <b/>
      <sz val="11.5"/>
      <color theme="1" tint="0.14999847407452621"/>
      <name val="Asta Sans"/>
    </font>
    <font>
      <sz val="11.5"/>
      <color theme="1" tint="0.14999847407452621"/>
      <name val="Asta Sans"/>
    </font>
    <font>
      <sz val="11.5"/>
      <name val="Asta Sans"/>
    </font>
    <font>
      <sz val="11.5"/>
      <color theme="0"/>
      <name val="Asta Sans"/>
    </font>
    <font>
      <u/>
      <sz val="11.5"/>
      <color theme="10"/>
      <name val="Asta Sans"/>
    </font>
    <font>
      <b/>
      <sz val="11.5"/>
      <name val="Asta Sans"/>
    </font>
    <font>
      <i/>
      <sz val="11.5"/>
      <color theme="1" tint="0.14999847407452621"/>
      <name val="Asta Sans"/>
    </font>
    <font>
      <sz val="9"/>
      <color theme="0"/>
      <name val="Asta Sans"/>
    </font>
    <font>
      <sz val="9"/>
      <color theme="1" tint="0.14999847407452621"/>
      <name val="Asta Sans"/>
    </font>
    <font>
      <u/>
      <sz val="11.5"/>
      <color theme="1" tint="0.14999847407452621"/>
      <name val="Asta Sans"/>
    </font>
    <font>
      <vertAlign val="superscript"/>
      <sz val="11.5"/>
      <color theme="1" tint="0.14999847407452621"/>
      <name val="Asta Sans"/>
    </font>
    <font>
      <b/>
      <sz val="11.5"/>
      <color rgb="FFEFEEE5"/>
      <name val="Asta Sans"/>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BD6815"/>
        <bgColor indexed="64"/>
      </patternFill>
    </fill>
  </fills>
  <borders count="21">
    <border>
      <left/>
      <right/>
      <top/>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dotted">
        <color theme="1" tint="0.499984740745262"/>
      </left>
      <right/>
      <top/>
      <bottom/>
      <diagonal/>
    </border>
    <border>
      <left/>
      <right/>
      <top/>
      <bottom style="thin">
        <color theme="1" tint="0.14999847407452621"/>
      </bottom>
      <diagonal/>
    </border>
    <border>
      <left/>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right/>
      <top/>
      <bottom style="medium">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diagonal/>
    </border>
    <border>
      <left style="thin">
        <color theme="1" tint="0.14999847407452621"/>
      </left>
      <right style="thin">
        <color theme="1" tint="0.14999847407452621"/>
      </right>
      <top/>
      <bottom style="thin">
        <color theme="1" tint="0.149998474074526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2" fillId="0" borderId="0"/>
    <xf numFmtId="0" fontId="8" fillId="0" borderId="0" applyNumberFormat="0" applyFill="0" applyBorder="0" applyAlignment="0" applyProtection="0"/>
  </cellStyleXfs>
  <cellXfs count="210">
    <xf numFmtId="0" fontId="0" fillId="0" borderId="0" xfId="0"/>
    <xf numFmtId="0" fontId="2" fillId="0" borderId="0" xfId="1" applyFill="1"/>
    <xf numFmtId="0" fontId="4" fillId="2" borderId="0" xfId="1" applyFont="1" applyFill="1"/>
    <xf numFmtId="0" fontId="5" fillId="3" borderId="4" xfId="2" applyFont="1" applyFill="1" applyBorder="1"/>
    <xf numFmtId="0" fontId="6" fillId="4" borderId="4" xfId="2" applyFont="1" applyFill="1" applyBorder="1"/>
    <xf numFmtId="0" fontId="2" fillId="3" borderId="4" xfId="2" applyFill="1" applyBorder="1"/>
    <xf numFmtId="0" fontId="2" fillId="4" borderId="4" xfId="2" applyFill="1" applyBorder="1"/>
    <xf numFmtId="0" fontId="2" fillId="4" borderId="4" xfId="2" applyFill="1" applyBorder="1"/>
    <xf numFmtId="0" fontId="6" fillId="4" borderId="4" xfId="3" applyFont="1" applyFill="1" applyBorder="1" applyProtection="1"/>
    <xf numFmtId="22" fontId="2" fillId="0" borderId="0" xfId="3" applyNumberFormat="1" applyAlignment="1" applyProtection="1">
      <alignment horizontal="left"/>
    </xf>
    <xf numFmtId="0" fontId="2" fillId="0" borderId="0" xfId="3" applyProtection="1"/>
    <xf numFmtId="0" fontId="5" fillId="3" borderId="4" xfId="3" applyFont="1" applyFill="1" applyBorder="1" applyProtection="1"/>
    <xf numFmtId="0" fontId="2" fillId="0" borderId="0" xfId="3" applyNumberFormat="1" applyProtection="1"/>
    <xf numFmtId="0" fontId="7" fillId="0" borderId="0" xfId="0" applyFont="1" applyFill="1" applyBorder="1" applyAlignment="1">
      <alignment vertical="center"/>
    </xf>
    <xf numFmtId="0" fontId="7" fillId="0" borderId="0" xfId="0" applyFont="1" applyFill="1" applyAlignment="1">
      <alignment vertical="center"/>
    </xf>
    <xf numFmtId="0" fontId="2" fillId="0" borderId="0" xfId="0" applyFont="1"/>
    <xf numFmtId="0" fontId="0" fillId="0" borderId="0" xfId="0" applyAlignment="1">
      <alignment horizontal="right"/>
    </xf>
    <xf numFmtId="0" fontId="0" fillId="0" borderId="0" xfId="0" applyNumberFormat="1" applyAlignment="1">
      <alignment horizontal="right"/>
    </xf>
    <xf numFmtId="0" fontId="7" fillId="0" borderId="0" xfId="0" applyFont="1" applyFill="1" applyBorder="1" applyAlignment="1">
      <alignment vertical="center" wrapText="1"/>
    </xf>
    <xf numFmtId="0" fontId="7" fillId="0" borderId="0" xfId="0" applyFont="1" applyFill="1" applyAlignment="1">
      <alignment horizontal="left" vertical="center"/>
    </xf>
    <xf numFmtId="0" fontId="9" fillId="0" borderId="0" xfId="1" applyFont="1" applyFill="1" applyBorder="1" applyAlignment="1" applyProtection="1">
      <alignment horizontal="center" vertical="center" wrapText="1"/>
    </xf>
    <xf numFmtId="0" fontId="12" fillId="5" borderId="0" xfId="1" applyFont="1" applyFill="1" applyBorder="1" applyAlignment="1" applyProtection="1">
      <alignment horizontal="center" vertical="center" wrapText="1"/>
    </xf>
    <xf numFmtId="0" fontId="25" fillId="0" borderId="0" xfId="1" applyFont="1" applyFill="1" applyAlignment="1" applyProtection="1">
      <alignment horizontal="left" vertical="center"/>
    </xf>
    <xf numFmtId="0" fontId="25" fillId="0" borderId="0" xfId="1" applyFont="1" applyFill="1" applyAlignment="1" applyProtection="1">
      <alignment horizontal="left" vertical="center" wrapText="1"/>
    </xf>
    <xf numFmtId="0" fontId="26" fillId="5" borderId="0" xfId="1" applyFont="1" applyFill="1" applyBorder="1" applyAlignment="1" applyProtection="1">
      <alignment horizontal="left" vertical="center"/>
    </xf>
    <xf numFmtId="0" fontId="29" fillId="0" borderId="0" xfId="1" applyFont="1" applyFill="1" applyAlignment="1" applyProtection="1">
      <alignment horizontal="left" vertical="center" wrapText="1"/>
    </xf>
    <xf numFmtId="0" fontId="30" fillId="0" borderId="0" xfId="0" applyFont="1" applyFill="1" applyBorder="1" applyAlignment="1" applyProtection="1">
      <alignment horizontal="left" vertical="center"/>
    </xf>
    <xf numFmtId="0" fontId="25" fillId="0" borderId="0" xfId="1" applyFont="1" applyFill="1" applyAlignment="1" applyProtection="1">
      <alignment vertical="center" wrapText="1"/>
    </xf>
    <xf numFmtId="0" fontId="25" fillId="0" borderId="0" xfId="1" applyFont="1" applyFill="1" applyAlignment="1" applyProtection="1">
      <alignment horizontal="right" vertical="top"/>
    </xf>
    <xf numFmtId="0" fontId="25" fillId="0" borderId="0" xfId="1" quotePrefix="1" applyFont="1" applyFill="1" applyAlignment="1" applyProtection="1">
      <alignment horizontal="left" vertical="center" wrapText="1"/>
    </xf>
    <xf numFmtId="0" fontId="25" fillId="0" borderId="0" xfId="1" applyFont="1" applyFill="1" applyAlignment="1" applyProtection="1">
      <alignment vertical="center"/>
    </xf>
    <xf numFmtId="0" fontId="30" fillId="0" borderId="0" xfId="0" applyFont="1" applyFill="1" applyBorder="1" applyAlignment="1" applyProtection="1">
      <alignment horizontal="center" vertical="center"/>
    </xf>
    <xf numFmtId="0" fontId="30" fillId="0" borderId="0" xfId="0" applyFont="1" applyFill="1" applyAlignment="1" applyProtection="1">
      <alignment horizontal="left" vertical="center"/>
    </xf>
    <xf numFmtId="0" fontId="30" fillId="0" borderId="0" xfId="0" applyFont="1" applyFill="1" applyAlignment="1" applyProtection="1">
      <alignment horizontal="center" vertical="center"/>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0" fontId="20" fillId="0" borderId="10" xfId="0" applyFont="1" applyFill="1" applyBorder="1" applyAlignment="1">
      <alignment vertical="center"/>
    </xf>
    <xf numFmtId="49" fontId="20" fillId="0" borderId="0" xfId="0" applyNumberFormat="1" applyFont="1" applyFill="1" applyBorder="1" applyAlignment="1">
      <alignment horizontal="center" vertical="center"/>
    </xf>
    <xf numFmtId="0" fontId="37" fillId="0" borderId="4" xfId="0" applyFont="1" applyFill="1" applyBorder="1" applyAlignment="1" applyProtection="1">
      <alignment horizontal="left" vertical="center"/>
    </xf>
    <xf numFmtId="0" fontId="23" fillId="0" borderId="4" xfId="0" applyFont="1" applyFill="1" applyBorder="1" applyAlignment="1">
      <alignment horizontal="center" vertical="center"/>
    </xf>
    <xf numFmtId="0" fontId="38" fillId="0" borderId="0" xfId="0" applyFont="1" applyFill="1" applyBorder="1" applyAlignment="1">
      <alignment vertical="center"/>
    </xf>
    <xf numFmtId="0" fontId="39" fillId="0" borderId="4" xfId="0" applyFont="1" applyFill="1" applyBorder="1" applyAlignment="1" applyProtection="1">
      <alignment horizontal="left" vertical="center"/>
    </xf>
    <xf numFmtId="0" fontId="20" fillId="0" borderId="4" xfId="0" applyFont="1" applyFill="1" applyBorder="1" applyAlignment="1">
      <alignment horizontal="center" vertical="center"/>
    </xf>
    <xf numFmtId="49" fontId="22" fillId="0" borderId="0" xfId="0" applyNumberFormat="1" applyFont="1" applyFill="1" applyBorder="1" applyAlignment="1">
      <alignment vertical="center" wrapText="1"/>
    </xf>
    <xf numFmtId="49" fontId="22" fillId="0" borderId="0" xfId="0" applyNumberFormat="1" applyFont="1" applyFill="1" applyBorder="1" applyAlignment="1">
      <alignment horizontal="center" vertical="center" wrapText="1"/>
    </xf>
    <xf numFmtId="0" fontId="40" fillId="0" borderId="0" xfId="0" applyFont="1" applyFill="1" applyBorder="1" applyAlignment="1">
      <alignment vertical="center"/>
    </xf>
    <xf numFmtId="0" fontId="15" fillId="0" borderId="0" xfId="0" applyFont="1" applyFill="1" applyBorder="1" applyAlignment="1">
      <alignment vertical="center"/>
    </xf>
    <xf numFmtId="0" fontId="40" fillId="0" borderId="10" xfId="0" applyFont="1" applyFill="1" applyBorder="1" applyAlignment="1">
      <alignment vertical="center"/>
    </xf>
    <xf numFmtId="0" fontId="18" fillId="0" borderId="0" xfId="0" applyFont="1" applyFill="1" applyBorder="1" applyAlignment="1">
      <alignment vertical="center"/>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41" fillId="0" borderId="10" xfId="0" applyFont="1" applyFill="1" applyBorder="1" applyAlignment="1">
      <alignment horizontal="left" vertical="center" indent="1"/>
    </xf>
    <xf numFmtId="0" fontId="39" fillId="0" borderId="0" xfId="0" applyFont="1" applyFill="1" applyBorder="1" applyAlignment="1" applyProtection="1">
      <alignment horizontal="left" vertical="center"/>
    </xf>
    <xf numFmtId="0" fontId="24" fillId="0" borderId="0" xfId="0" applyFont="1" applyFill="1" applyBorder="1" applyAlignment="1">
      <alignment vertical="center"/>
    </xf>
    <xf numFmtId="49" fontId="15" fillId="0" borderId="0" xfId="0" applyNumberFormat="1" applyFont="1" applyFill="1" applyBorder="1" applyAlignment="1">
      <alignment vertical="center"/>
    </xf>
    <xf numFmtId="0" fontId="18" fillId="0" borderId="10" xfId="0" applyFont="1" applyFill="1" applyBorder="1" applyAlignment="1">
      <alignment vertical="center"/>
    </xf>
    <xf numFmtId="0" fontId="10" fillId="0" borderId="0" xfId="0" applyFont="1" applyFill="1" applyBorder="1" applyAlignment="1">
      <alignment vertical="center" wrapText="1"/>
    </xf>
    <xf numFmtId="0" fontId="42" fillId="0" borderId="0" xfId="0" applyFont="1" applyFill="1" applyBorder="1" applyAlignment="1">
      <alignment vertical="center"/>
    </xf>
    <xf numFmtId="0" fontId="43" fillId="0" borderId="10" xfId="0" applyFont="1" applyFill="1" applyBorder="1" applyAlignment="1">
      <alignment vertical="center"/>
    </xf>
    <xf numFmtId="0" fontId="43" fillId="0" borderId="0" xfId="0" applyFont="1" applyFill="1" applyBorder="1" applyAlignment="1">
      <alignment vertical="center"/>
    </xf>
    <xf numFmtId="0" fontId="14" fillId="0" borderId="0" xfId="0" applyFont="1" applyFill="1" applyBorder="1" applyAlignment="1">
      <alignment vertical="center"/>
    </xf>
    <xf numFmtId="0" fontId="19" fillId="0" borderId="10" xfId="0" applyFont="1" applyFill="1" applyBorder="1" applyAlignment="1">
      <alignment vertical="center"/>
    </xf>
    <xf numFmtId="0" fontId="19" fillId="0" borderId="0" xfId="0" applyFont="1" applyFill="1" applyBorder="1" applyAlignment="1">
      <alignment vertical="center"/>
    </xf>
    <xf numFmtId="0" fontId="10" fillId="0" borderId="0" xfId="0" applyFont="1" applyFill="1" applyBorder="1" applyAlignment="1">
      <alignment horizontal="left" vertical="center" wrapText="1"/>
    </xf>
    <xf numFmtId="0" fontId="14" fillId="0" borderId="14"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20" fillId="0" borderId="0" xfId="0" applyFont="1" applyFill="1" applyBorder="1" applyAlignment="1">
      <alignment vertical="center" wrapText="1"/>
    </xf>
    <xf numFmtId="0" fontId="44" fillId="0" borderId="10" xfId="0" applyFont="1" applyFill="1" applyBorder="1" applyAlignment="1">
      <alignment vertical="center"/>
    </xf>
    <xf numFmtId="0" fontId="44" fillId="0" borderId="0" xfId="0" applyFont="1" applyFill="1" applyBorder="1" applyAlignment="1">
      <alignment vertical="center"/>
    </xf>
    <xf numFmtId="49" fontId="20" fillId="0" borderId="0" xfId="0" applyNumberFormat="1" applyFont="1" applyFill="1" applyBorder="1" applyAlignment="1">
      <alignment horizontal="right" vertical="center"/>
    </xf>
    <xf numFmtId="0" fontId="23" fillId="0" borderId="0" xfId="0" applyFont="1" applyFill="1" applyBorder="1" applyAlignment="1">
      <alignment vertical="center"/>
    </xf>
    <xf numFmtId="0" fontId="23" fillId="0" borderId="0" xfId="0" applyFont="1" applyFill="1" applyBorder="1" applyAlignment="1" applyProtection="1">
      <alignment vertical="center" wrapText="1"/>
      <protection locked="0"/>
    </xf>
    <xf numFmtId="0" fontId="20" fillId="0" borderId="1" xfId="0" applyFont="1" applyFill="1" applyBorder="1" applyAlignment="1" applyProtection="1">
      <alignment vertical="center"/>
      <protection locked="0"/>
    </xf>
    <xf numFmtId="0" fontId="22" fillId="0" borderId="0" xfId="0" applyFont="1" applyFill="1" applyBorder="1" applyAlignment="1">
      <alignment vertical="center"/>
    </xf>
    <xf numFmtId="49" fontId="20" fillId="0" borderId="14" xfId="0" applyNumberFormat="1" applyFont="1" applyFill="1" applyBorder="1" applyAlignment="1">
      <alignment horizontal="right" vertical="center"/>
    </xf>
    <xf numFmtId="0" fontId="20" fillId="0" borderId="14" xfId="0" applyFont="1" applyFill="1" applyBorder="1" applyAlignment="1">
      <alignment vertical="center"/>
    </xf>
    <xf numFmtId="0" fontId="20" fillId="0" borderId="0" xfId="0" applyFont="1" applyFill="1" applyAlignment="1">
      <alignment vertical="center"/>
    </xf>
    <xf numFmtId="49" fontId="46" fillId="0" borderId="0" xfId="0" applyNumberFormat="1" applyFont="1" applyFill="1" applyBorder="1" applyAlignment="1">
      <alignment horizontal="right" vertical="center"/>
    </xf>
    <xf numFmtId="0" fontId="46" fillId="0" borderId="0" xfId="0" applyFont="1" applyFill="1" applyBorder="1" applyAlignment="1">
      <alignment vertical="center"/>
    </xf>
    <xf numFmtId="0" fontId="47" fillId="0" borderId="11" xfId="0" applyFont="1" applyFill="1" applyBorder="1" applyAlignment="1" applyProtection="1">
      <alignment horizontal="left" vertical="center" indent="1"/>
      <protection locked="0"/>
    </xf>
    <xf numFmtId="0" fontId="48" fillId="0" borderId="0" xfId="0" applyFont="1" applyFill="1" applyBorder="1" applyAlignment="1">
      <alignment horizontal="right" vertical="center"/>
    </xf>
    <xf numFmtId="0" fontId="47" fillId="0" borderId="12" xfId="0" applyFont="1" applyFill="1" applyBorder="1" applyAlignment="1" applyProtection="1">
      <alignment horizontal="left" vertical="center" indent="1"/>
      <protection locked="0"/>
    </xf>
    <xf numFmtId="0" fontId="49" fillId="0" borderId="12" xfId="4" applyFont="1" applyFill="1" applyBorder="1" applyAlignment="1" applyProtection="1">
      <alignment horizontal="left" vertical="center" wrapText="1" indent="1"/>
      <protection locked="0"/>
    </xf>
    <xf numFmtId="0" fontId="46" fillId="0" borderId="0" xfId="0" applyFont="1" applyFill="1" applyBorder="1" applyAlignment="1">
      <alignment horizontal="left" vertical="center"/>
    </xf>
    <xf numFmtId="0" fontId="47" fillId="0" borderId="13" xfId="0" applyFont="1" applyFill="1" applyBorder="1" applyAlignment="1" applyProtection="1">
      <alignment horizontal="center" vertical="center" wrapText="1"/>
      <protection locked="0"/>
    </xf>
    <xf numFmtId="0" fontId="45" fillId="0" borderId="0" xfId="0" applyFont="1" applyFill="1" applyBorder="1" applyAlignment="1">
      <alignment horizontal="left" vertical="center"/>
    </xf>
    <xf numFmtId="164" fontId="46" fillId="0" borderId="0" xfId="0" applyNumberFormat="1" applyFont="1" applyFill="1" applyBorder="1" applyAlignment="1">
      <alignment horizontal="left" vertical="center"/>
    </xf>
    <xf numFmtId="164" fontId="46" fillId="0" borderId="0" xfId="0" applyNumberFormat="1" applyFont="1" applyFill="1" applyBorder="1" applyAlignment="1">
      <alignment horizontal="right" vertical="center"/>
    </xf>
    <xf numFmtId="0" fontId="47" fillId="0" borderId="0" xfId="0" applyFont="1" applyFill="1" applyBorder="1" applyAlignment="1">
      <alignment horizontal="left" vertical="center"/>
    </xf>
    <xf numFmtId="0" fontId="50" fillId="0" borderId="0" xfId="0" applyFont="1" applyFill="1" applyBorder="1" applyAlignment="1">
      <alignment horizontal="left" vertical="center"/>
    </xf>
    <xf numFmtId="49" fontId="46" fillId="0" borderId="0" xfId="0" applyNumberFormat="1" applyFont="1" applyFill="1" applyBorder="1" applyAlignment="1">
      <alignment horizontal="left" vertical="center"/>
    </xf>
    <xf numFmtId="0" fontId="46" fillId="0" borderId="0" xfId="0" applyFont="1" applyFill="1" applyBorder="1" applyAlignment="1">
      <alignment vertical="center" wrapText="1"/>
    </xf>
    <xf numFmtId="0" fontId="45" fillId="0" borderId="0" xfId="0" applyFont="1" applyFill="1" applyBorder="1" applyAlignment="1">
      <alignment horizontal="center" vertical="center"/>
    </xf>
    <xf numFmtId="0" fontId="46" fillId="0" borderId="0" xfId="0" applyFont="1" applyFill="1" applyBorder="1" applyAlignment="1">
      <alignment horizontal="center" vertical="center"/>
    </xf>
    <xf numFmtId="0" fontId="45" fillId="0" borderId="0" xfId="0" applyFont="1" applyFill="1" applyBorder="1" applyAlignment="1">
      <alignment vertical="center"/>
    </xf>
    <xf numFmtId="49" fontId="46" fillId="0" borderId="0" xfId="0" quotePrefix="1" applyNumberFormat="1" applyFont="1" applyFill="1" applyBorder="1" applyAlignment="1">
      <alignment horizontal="left" vertical="center"/>
    </xf>
    <xf numFmtId="1" fontId="46" fillId="0" borderId="0" xfId="0" applyNumberFormat="1" applyFont="1" applyFill="1" applyBorder="1" applyAlignment="1">
      <alignment horizontal="right" vertical="center"/>
    </xf>
    <xf numFmtId="0" fontId="51" fillId="0" borderId="0" xfId="0" applyFont="1" applyFill="1" applyBorder="1" applyAlignment="1">
      <alignment vertical="center" wrapText="1"/>
    </xf>
    <xf numFmtId="0" fontId="51" fillId="0" borderId="0" xfId="0" applyFont="1" applyFill="1" applyBorder="1" applyAlignment="1">
      <alignment vertical="center"/>
    </xf>
    <xf numFmtId="0" fontId="46" fillId="0" borderId="0" xfId="0" applyFont="1" applyFill="1" applyBorder="1" applyAlignment="1">
      <alignment horizontal="left" vertical="center" wrapText="1"/>
    </xf>
    <xf numFmtId="49" fontId="51" fillId="0" borderId="0" xfId="0" applyNumberFormat="1" applyFont="1" applyFill="1" applyBorder="1" applyAlignment="1">
      <alignment horizontal="left" vertical="center"/>
    </xf>
    <xf numFmtId="0" fontId="10" fillId="0" borderId="0" xfId="0" applyFont="1" applyFill="1" applyBorder="1" applyAlignment="1" applyProtection="1">
      <alignment vertical="center"/>
    </xf>
    <xf numFmtId="2" fontId="38" fillId="0" borderId="0" xfId="0" applyNumberFormat="1" applyFont="1" applyFill="1" applyBorder="1" applyAlignment="1" applyProtection="1">
      <alignment horizontal="center" vertical="center"/>
    </xf>
    <xf numFmtId="2" fontId="10" fillId="0" borderId="0" xfId="0" applyNumberFormat="1" applyFont="1" applyFill="1" applyBorder="1" applyAlignment="1" applyProtection="1">
      <alignment vertical="center"/>
    </xf>
    <xf numFmtId="2" fontId="10" fillId="0" borderId="0" xfId="0" applyNumberFormat="1" applyFont="1" applyFill="1" applyBorder="1" applyAlignment="1" applyProtection="1">
      <alignment horizontal="left" vertical="center" wrapText="1" indent="1"/>
    </xf>
    <xf numFmtId="0" fontId="41" fillId="0" borderId="0" xfId="0" applyFont="1" applyFill="1" applyBorder="1" applyAlignment="1">
      <alignment horizontal="left" vertical="center" indent="1"/>
    </xf>
    <xf numFmtId="0" fontId="10" fillId="0" borderId="1" xfId="0" applyFont="1" applyFill="1" applyBorder="1" applyAlignment="1" applyProtection="1">
      <alignment vertical="center"/>
    </xf>
    <xf numFmtId="2" fontId="15" fillId="0" borderId="4" xfId="0" applyNumberFormat="1" applyFont="1" applyFill="1" applyBorder="1" applyAlignment="1" applyProtection="1">
      <alignment horizontal="center" vertical="center" wrapText="1"/>
    </xf>
    <xf numFmtId="0" fontId="52" fillId="0" borderId="0" xfId="0" applyFont="1" applyFill="1" applyBorder="1" applyAlignment="1" applyProtection="1">
      <alignment horizontal="center" vertical="center"/>
    </xf>
    <xf numFmtId="0" fontId="13" fillId="0" borderId="4" xfId="0" applyNumberFormat="1" applyFont="1" applyFill="1" applyBorder="1" applyAlignment="1" applyProtection="1">
      <alignment vertical="center"/>
      <protection locked="0"/>
    </xf>
    <xf numFmtId="0" fontId="53" fillId="0" borderId="0" xfId="0" applyNumberFormat="1" applyFont="1" applyFill="1" applyBorder="1" applyAlignment="1">
      <alignment vertical="center"/>
    </xf>
    <xf numFmtId="0" fontId="53" fillId="0" borderId="0" xfId="0" applyFont="1" applyFill="1" applyBorder="1" applyAlignment="1">
      <alignment horizontal="right" vertical="center"/>
    </xf>
    <xf numFmtId="0" fontId="53" fillId="0" borderId="0" xfId="0" applyFont="1" applyFill="1" applyBorder="1" applyAlignment="1">
      <alignment vertical="center"/>
    </xf>
    <xf numFmtId="0" fontId="10" fillId="0" borderId="0" xfId="0" applyFont="1" applyFill="1" applyBorder="1" applyAlignment="1" applyProtection="1">
      <alignment horizontal="center" vertical="center"/>
    </xf>
    <xf numFmtId="2" fontId="20" fillId="0" borderId="0" xfId="0" applyNumberFormat="1" applyFont="1" applyFill="1" applyBorder="1" applyAlignment="1">
      <alignment vertical="center"/>
    </xf>
    <xf numFmtId="0" fontId="45" fillId="0" borderId="4" xfId="0" applyFont="1" applyFill="1" applyBorder="1" applyAlignment="1" applyProtection="1">
      <alignment horizontal="center" vertical="center"/>
    </xf>
    <xf numFmtId="0" fontId="45" fillId="0" borderId="4" xfId="0" applyFont="1" applyFill="1" applyBorder="1" applyAlignment="1" applyProtection="1">
      <alignment horizontal="center" vertical="center" wrapText="1"/>
    </xf>
    <xf numFmtId="49" fontId="47" fillId="0" borderId="4" xfId="0" applyNumberFormat="1" applyFont="1" applyFill="1" applyBorder="1" applyAlignment="1" applyProtection="1">
      <alignment vertical="center"/>
      <protection locked="0"/>
    </xf>
    <xf numFmtId="49" fontId="47" fillId="0" borderId="4" xfId="0" applyNumberFormat="1" applyFont="1" applyFill="1" applyBorder="1" applyAlignment="1" applyProtection="1">
      <alignment horizontal="center" vertical="center"/>
      <protection locked="0"/>
    </xf>
    <xf numFmtId="0" fontId="46" fillId="0" borderId="0" xfId="0" applyFont="1" applyFill="1" applyBorder="1" applyAlignment="1" applyProtection="1">
      <alignment vertical="center"/>
    </xf>
    <xf numFmtId="0" fontId="51" fillId="0" borderId="0" xfId="0" applyFont="1" applyFill="1" applyBorder="1" applyAlignment="1">
      <alignment horizontal="center" vertical="center"/>
    </xf>
    <xf numFmtId="0" fontId="46" fillId="0" borderId="0" xfId="0" applyFont="1" applyFill="1" applyBorder="1" applyAlignment="1">
      <alignment horizontal="left" vertical="center" indent="1"/>
    </xf>
    <xf numFmtId="0" fontId="45" fillId="0" borderId="2" xfId="0" applyFont="1" applyFill="1" applyBorder="1" applyAlignment="1">
      <alignment horizontal="center" vertical="center"/>
    </xf>
    <xf numFmtId="0" fontId="46" fillId="0" borderId="5" xfId="0" applyFont="1" applyFill="1" applyBorder="1" applyAlignment="1">
      <alignment horizontal="left" vertical="center" indent="1"/>
    </xf>
    <xf numFmtId="0" fontId="46" fillId="0" borderId="0" xfId="0" quotePrefix="1" applyFont="1" applyFill="1" applyBorder="1" applyAlignment="1">
      <alignment horizontal="left" vertical="center" indent="1"/>
    </xf>
    <xf numFmtId="0" fontId="46" fillId="0" borderId="1" xfId="0" applyFont="1" applyFill="1" applyBorder="1" applyAlignment="1">
      <alignment horizontal="left" vertical="center" indent="1"/>
    </xf>
    <xf numFmtId="0" fontId="45" fillId="0" borderId="6" xfId="0" applyFont="1" applyFill="1" applyBorder="1" applyAlignment="1">
      <alignment horizontal="center" vertical="center"/>
    </xf>
    <xf numFmtId="0" fontId="45" fillId="0" borderId="1" xfId="0" applyFont="1" applyFill="1" applyBorder="1" applyAlignment="1">
      <alignment horizontal="center" vertical="center"/>
    </xf>
    <xf numFmtId="0" fontId="45" fillId="0" borderId="0" xfId="0" applyFont="1" applyFill="1" applyBorder="1" applyAlignment="1">
      <alignment horizontal="left" vertical="center" indent="1"/>
    </xf>
    <xf numFmtId="20" fontId="45" fillId="0" borderId="0" xfId="0" applyNumberFormat="1" applyFont="1" applyFill="1" applyBorder="1" applyAlignment="1">
      <alignment horizontal="left" vertical="center" indent="1"/>
    </xf>
    <xf numFmtId="0" fontId="46" fillId="0" borderId="0" xfId="0" applyFont="1" applyFill="1" applyAlignment="1">
      <alignment vertical="center"/>
    </xf>
    <xf numFmtId="0" fontId="56" fillId="5" borderId="0" xfId="1" applyFont="1" applyFill="1" applyBorder="1" applyAlignment="1" applyProtection="1">
      <alignment horizontal="center" vertical="center" wrapText="1"/>
    </xf>
    <xf numFmtId="0" fontId="25" fillId="0" borderId="0" xfId="1" applyFont="1" applyFill="1" applyAlignment="1" applyProtection="1">
      <alignment horizontal="left" vertical="center"/>
    </xf>
    <xf numFmtId="0" fontId="27" fillId="0" borderId="0" xfId="1" applyFont="1" applyFill="1" applyAlignment="1" applyProtection="1">
      <alignment horizontal="left" vertical="center" wrapText="1"/>
    </xf>
    <xf numFmtId="0" fontId="25" fillId="0" borderId="0" xfId="1" applyFont="1" applyFill="1" applyAlignment="1" applyProtection="1">
      <alignment horizontal="left" vertical="center" wrapText="1"/>
    </xf>
    <xf numFmtId="0" fontId="25" fillId="0" borderId="0" xfId="1" applyFont="1" applyFill="1" applyAlignment="1" applyProtection="1">
      <alignment horizontal="left" vertical="center"/>
    </xf>
    <xf numFmtId="0" fontId="30" fillId="0" borderId="0" xfId="0" applyFont="1" applyFill="1" applyBorder="1" applyAlignment="1" applyProtection="1">
      <alignment horizontal="left" vertical="center"/>
    </xf>
    <xf numFmtId="0" fontId="33" fillId="0" borderId="0" xfId="0" applyFont="1" applyFill="1" applyBorder="1" applyAlignment="1" applyProtection="1">
      <alignment horizontal="left" vertical="center"/>
    </xf>
    <xf numFmtId="0" fontId="25" fillId="0" borderId="7" xfId="0"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4" fillId="0" borderId="0" xfId="0" applyFont="1" applyFill="1" applyBorder="1" applyAlignment="1">
      <alignment vertical="center" wrapText="1"/>
    </xf>
    <xf numFmtId="49" fontId="25" fillId="0" borderId="7" xfId="0" applyNumberFormat="1" applyFont="1" applyFill="1" applyBorder="1" applyAlignment="1">
      <alignment horizontal="left" vertical="center" wrapText="1"/>
    </xf>
    <xf numFmtId="49" fontId="25" fillId="0" borderId="3" xfId="0" applyNumberFormat="1" applyFont="1" applyFill="1" applyBorder="1" applyAlignment="1">
      <alignment horizontal="left" vertical="center" wrapText="1"/>
    </xf>
    <xf numFmtId="49" fontId="25" fillId="0" borderId="8" xfId="0" applyNumberFormat="1" applyFont="1" applyFill="1" applyBorder="1" applyAlignment="1">
      <alignment horizontal="left" vertical="center" wrapText="1"/>
    </xf>
    <xf numFmtId="49" fontId="25" fillId="0" borderId="9" xfId="0" applyNumberFormat="1" applyFont="1" applyFill="1" applyBorder="1" applyAlignment="1">
      <alignment horizontal="left" vertical="center" wrapText="1"/>
    </xf>
    <xf numFmtId="49" fontId="25" fillId="0" borderId="1" xfId="0" applyNumberFormat="1" applyFont="1" applyFill="1" applyBorder="1" applyAlignment="1">
      <alignment horizontal="left" vertical="center" wrapText="1"/>
    </xf>
    <xf numFmtId="49" fontId="25" fillId="0" borderId="6" xfId="0" applyNumberFormat="1" applyFont="1" applyFill="1" applyBorder="1" applyAlignment="1">
      <alignment horizontal="left" vertical="center" wrapText="1"/>
    </xf>
    <xf numFmtId="0" fontId="36" fillId="0" borderId="4" xfId="0" applyFont="1" applyFill="1" applyBorder="1" applyAlignment="1">
      <alignment horizontal="center" vertical="center"/>
    </xf>
    <xf numFmtId="0" fontId="46" fillId="0" borderId="0" xfId="0" applyFont="1" applyFill="1" applyBorder="1" applyAlignment="1">
      <alignment horizontal="left" vertical="center"/>
    </xf>
    <xf numFmtId="0" fontId="20" fillId="0" borderId="0" xfId="0" applyFont="1" applyFill="1" applyAlignment="1">
      <alignment horizontal="left" vertical="top"/>
    </xf>
    <xf numFmtId="0" fontId="27" fillId="0" borderId="0" xfId="0" applyFont="1" applyFill="1" applyAlignment="1">
      <alignment horizontal="left" vertical="center" wrapText="1"/>
    </xf>
    <xf numFmtId="0" fontId="46" fillId="0" borderId="0" xfId="0" applyFont="1" applyFill="1" applyBorder="1" applyAlignment="1">
      <alignment horizontal="left" vertical="top" wrapText="1"/>
    </xf>
    <xf numFmtId="0" fontId="46" fillId="0" borderId="0" xfId="0" applyFont="1" applyFill="1" applyBorder="1" applyAlignment="1">
      <alignment horizontal="left" vertical="center" wrapText="1"/>
    </xf>
    <xf numFmtId="0" fontId="47" fillId="0" borderId="7" xfId="0" applyFont="1" applyFill="1" applyBorder="1" applyAlignment="1">
      <alignment horizontal="left" vertical="center" wrapText="1"/>
    </xf>
    <xf numFmtId="0" fontId="47" fillId="0" borderId="3" xfId="0" applyFont="1" applyFill="1" applyBorder="1" applyAlignment="1">
      <alignment horizontal="left" vertical="center" wrapText="1"/>
    </xf>
    <xf numFmtId="0" fontId="47" fillId="0" borderId="8" xfId="0" applyFont="1" applyFill="1" applyBorder="1" applyAlignment="1">
      <alignment horizontal="left" vertical="center" wrapText="1"/>
    </xf>
    <xf numFmtId="0" fontId="47" fillId="0" borderId="5" xfId="0" applyFont="1" applyFill="1" applyBorder="1" applyAlignment="1">
      <alignment horizontal="left" vertical="center" wrapText="1"/>
    </xf>
    <xf numFmtId="0" fontId="47" fillId="0" borderId="0" xfId="0" applyFont="1" applyFill="1" applyBorder="1" applyAlignment="1">
      <alignment horizontal="left" vertical="center" wrapText="1"/>
    </xf>
    <xf numFmtId="0" fontId="47" fillId="0" borderId="2" xfId="0" applyFont="1" applyFill="1" applyBorder="1" applyAlignment="1">
      <alignment horizontal="left" vertical="center" wrapText="1"/>
    </xf>
    <xf numFmtId="0" fontId="47" fillId="0" borderId="9" xfId="0" applyFont="1" applyFill="1" applyBorder="1" applyAlignment="1">
      <alignment horizontal="left" vertical="center" wrapText="1"/>
    </xf>
    <xf numFmtId="0" fontId="47" fillId="0" borderId="1" xfId="0" applyFont="1" applyFill="1" applyBorder="1" applyAlignment="1">
      <alignment horizontal="left" vertical="center" wrapText="1"/>
    </xf>
    <xf numFmtId="0" fontId="47" fillId="0" borderId="6" xfId="0" applyFont="1" applyFill="1" applyBorder="1" applyAlignment="1">
      <alignment horizontal="left" vertical="center" wrapText="1"/>
    </xf>
    <xf numFmtId="0" fontId="20" fillId="0" borderId="0" xfId="0" applyFont="1" applyFill="1" applyBorder="1" applyAlignment="1">
      <alignment horizontal="left" vertical="center" wrapText="1"/>
    </xf>
    <xf numFmtId="49" fontId="22" fillId="0" borderId="0" xfId="0" applyNumberFormat="1" applyFont="1" applyFill="1" applyBorder="1" applyAlignment="1">
      <alignment horizontal="left" vertical="center" wrapText="1"/>
    </xf>
    <xf numFmtId="0" fontId="45" fillId="0" borderId="18" xfId="0" applyFont="1" applyFill="1" applyBorder="1" applyAlignment="1">
      <alignment horizontal="left" vertical="center"/>
    </xf>
    <xf numFmtId="0" fontId="45" fillId="0" borderId="19" xfId="0" applyFont="1" applyFill="1" applyBorder="1" applyAlignment="1">
      <alignment horizontal="left" vertical="center"/>
    </xf>
    <xf numFmtId="0" fontId="45" fillId="0" borderId="20" xfId="0" applyFont="1" applyFill="1" applyBorder="1" applyAlignment="1">
      <alignment horizontal="left" vertical="center"/>
    </xf>
    <xf numFmtId="0" fontId="35" fillId="0" borderId="0" xfId="0" applyFont="1" applyFill="1" applyBorder="1" applyAlignment="1">
      <alignment horizontal="center" vertical="center" wrapText="1"/>
    </xf>
    <xf numFmtId="49" fontId="20" fillId="0" borderId="0" xfId="0" applyNumberFormat="1" applyFont="1" applyFill="1" applyBorder="1" applyAlignment="1">
      <alignment horizontal="center" vertical="center"/>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8" xfId="0" applyFont="1" applyFill="1" applyBorder="1" applyAlignment="1">
      <alignment horizontal="center"/>
    </xf>
    <xf numFmtId="49" fontId="21" fillId="0" borderId="5"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9"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6" xfId="0" applyNumberFormat="1" applyFont="1" applyFill="1" applyBorder="1" applyAlignment="1">
      <alignment horizontal="center" vertical="center" wrapText="1"/>
    </xf>
    <xf numFmtId="49" fontId="50" fillId="0" borderId="18" xfId="0" applyNumberFormat="1" applyFont="1" applyFill="1" applyBorder="1" applyAlignment="1">
      <alignment horizontal="left" vertical="top" wrapText="1"/>
    </xf>
    <xf numFmtId="49" fontId="50" fillId="0" borderId="19" xfId="0" applyNumberFormat="1" applyFont="1" applyFill="1" applyBorder="1" applyAlignment="1">
      <alignment horizontal="left" vertical="top"/>
    </xf>
    <xf numFmtId="49" fontId="50" fillId="0" borderId="20" xfId="0" applyNumberFormat="1" applyFont="1" applyFill="1" applyBorder="1" applyAlignment="1">
      <alignment horizontal="left" vertical="top"/>
    </xf>
    <xf numFmtId="0" fontId="50" fillId="0" borderId="18" xfId="0" applyFont="1" applyFill="1" applyBorder="1" applyAlignment="1">
      <alignment horizontal="left" vertical="center"/>
    </xf>
    <xf numFmtId="0" fontId="50" fillId="0" borderId="19" xfId="0" applyFont="1" applyFill="1" applyBorder="1" applyAlignment="1">
      <alignment horizontal="left" vertical="center"/>
    </xf>
    <xf numFmtId="0" fontId="50" fillId="0" borderId="20" xfId="0" applyFont="1" applyFill="1" applyBorder="1" applyAlignment="1">
      <alignment horizontal="left" vertical="center"/>
    </xf>
    <xf numFmtId="0" fontId="11" fillId="5" borderId="0" xfId="1" applyFont="1" applyFill="1" applyBorder="1" applyAlignment="1" applyProtection="1">
      <alignment horizontal="center" vertical="center" wrapText="1"/>
    </xf>
    <xf numFmtId="0" fontId="46" fillId="0" borderId="7" xfId="0" applyFont="1" applyFill="1" applyBorder="1" applyAlignment="1" applyProtection="1">
      <alignment horizontal="left" vertical="center" wrapText="1" indent="1"/>
    </xf>
    <xf numFmtId="0" fontId="46" fillId="0" borderId="3" xfId="0" applyFont="1" applyFill="1" applyBorder="1" applyAlignment="1" applyProtection="1">
      <alignment horizontal="left" vertical="center" wrapText="1" indent="1"/>
    </xf>
    <xf numFmtId="0" fontId="46" fillId="0" borderId="8" xfId="0" applyFont="1" applyFill="1" applyBorder="1" applyAlignment="1" applyProtection="1">
      <alignment horizontal="left" vertical="center" wrapText="1" indent="1"/>
    </xf>
    <xf numFmtId="0" fontId="46" fillId="0" borderId="5" xfId="0" applyFont="1" applyFill="1" applyBorder="1" applyAlignment="1" applyProtection="1">
      <alignment horizontal="left" vertical="center" wrapText="1" indent="1"/>
    </xf>
    <xf numFmtId="0" fontId="46" fillId="0" borderId="0" xfId="0" applyFont="1" applyFill="1" applyBorder="1" applyAlignment="1" applyProtection="1">
      <alignment horizontal="left" vertical="center" wrapText="1" indent="1"/>
    </xf>
    <xf numFmtId="0" fontId="46" fillId="0" borderId="2" xfId="0" applyFont="1" applyFill="1" applyBorder="1" applyAlignment="1" applyProtection="1">
      <alignment horizontal="left" vertical="center" wrapText="1" indent="1"/>
    </xf>
    <xf numFmtId="0" fontId="46" fillId="0" borderId="9" xfId="0" applyFont="1" applyFill="1" applyBorder="1" applyAlignment="1" applyProtection="1">
      <alignment horizontal="left" vertical="center" wrapText="1" indent="1"/>
    </xf>
    <xf numFmtId="0" fontId="46" fillId="0" borderId="1" xfId="0" applyFont="1" applyFill="1" applyBorder="1" applyAlignment="1" applyProtection="1">
      <alignment horizontal="left" vertical="center" wrapText="1" indent="1"/>
    </xf>
    <xf numFmtId="0" fontId="46" fillId="0" borderId="6" xfId="0" applyFont="1" applyFill="1" applyBorder="1" applyAlignment="1" applyProtection="1">
      <alignment horizontal="left" vertical="center" wrapText="1" indent="1"/>
    </xf>
    <xf numFmtId="0" fontId="17" fillId="5" borderId="0" xfId="1" applyFont="1" applyFill="1" applyBorder="1" applyAlignment="1" applyProtection="1">
      <alignment horizontal="center" vertical="center" wrapText="1"/>
    </xf>
    <xf numFmtId="0" fontId="45" fillId="0" borderId="18" xfId="0" applyFont="1" applyFill="1" applyBorder="1" applyAlignment="1">
      <alignment horizontal="center" vertical="center"/>
    </xf>
    <xf numFmtId="0" fontId="45" fillId="0" borderId="19" xfId="0" applyFont="1" applyFill="1" applyBorder="1" applyAlignment="1">
      <alignment horizontal="center" vertical="center"/>
    </xf>
    <xf numFmtId="0" fontId="45" fillId="0" borderId="20" xfId="0" applyFont="1" applyFill="1" applyBorder="1" applyAlignment="1">
      <alignment horizontal="center" vertical="center"/>
    </xf>
    <xf numFmtId="0" fontId="46" fillId="0" borderId="18" xfId="0" applyFont="1" applyFill="1" applyBorder="1" applyAlignment="1">
      <alignment horizontal="left" vertical="top" wrapText="1"/>
    </xf>
    <xf numFmtId="0" fontId="51" fillId="0" borderId="19" xfId="0" applyFont="1" applyFill="1" applyBorder="1" applyAlignment="1">
      <alignment horizontal="left" vertical="top"/>
    </xf>
    <xf numFmtId="0" fontId="51" fillId="0" borderId="20" xfId="0" applyFont="1" applyFill="1" applyBorder="1" applyAlignment="1">
      <alignment horizontal="left" vertical="top"/>
    </xf>
    <xf numFmtId="0" fontId="16" fillId="5" borderId="0" xfId="1" applyFont="1" applyFill="1" applyBorder="1" applyAlignment="1" applyProtection="1">
      <alignment horizontal="center" vertical="center" wrapText="1"/>
    </xf>
    <xf numFmtId="0" fontId="46" fillId="0" borderId="15" xfId="0" applyFont="1" applyFill="1" applyBorder="1" applyAlignment="1">
      <alignment horizontal="left" vertical="center" wrapText="1" indent="1"/>
    </xf>
    <xf numFmtId="0" fontId="46" fillId="0" borderId="16" xfId="0" applyFont="1" applyFill="1" applyBorder="1" applyAlignment="1">
      <alignment horizontal="left" vertical="center" wrapText="1" indent="1"/>
    </xf>
    <xf numFmtId="0" fontId="46" fillId="0" borderId="17" xfId="0" applyFont="1" applyFill="1" applyBorder="1" applyAlignment="1">
      <alignment horizontal="left" vertical="center" wrapText="1" indent="1"/>
    </xf>
  </cellXfs>
  <cellStyles count="5">
    <cellStyle name="Hyperlink" xfId="4" builtinId="8"/>
    <cellStyle name="Normal" xfId="0" builtinId="0"/>
    <cellStyle name="Normal 2" xfId="1" xr:uid="{00000000-0005-0000-0000-000002000000}"/>
    <cellStyle name="Normal 2 2" xfId="2" xr:uid="{59458CA0-EDF8-449B-8596-088774B43D10}"/>
    <cellStyle name="Normal 2 2 2" xfId="3" xr:uid="{8C842C8F-86BC-4890-ABCA-389E93F5E8B0}"/>
  </cellStyles>
  <dxfs count="10">
    <dxf>
      <font>
        <color rgb="FF9C0006"/>
      </font>
      <fill>
        <patternFill>
          <bgColor rgb="FFFFC7CE"/>
        </patternFill>
      </fill>
      <border>
        <left style="dotted">
          <color theme="1" tint="0.14996795556505021"/>
        </left>
        <right style="dotted">
          <color theme="1" tint="0.14996795556505021"/>
        </right>
        <top style="dotted">
          <color theme="1" tint="0.14996795556505021"/>
        </top>
        <bottom style="dotted">
          <color theme="1" tint="0.1499679555650502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border>
        <left style="dotted">
          <color auto="1"/>
        </left>
        <right style="dotted">
          <color auto="1"/>
        </right>
        <top style="dotted">
          <color auto="1"/>
        </top>
        <bottom style="dotted">
          <color auto="1"/>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EFEEE5"/>
      <color rgb="FFBD6815"/>
      <color rgb="FFF3C291"/>
      <color rgb="FFEFAE6D"/>
      <color rgb="FFCC6600"/>
      <color rgb="FFE27100"/>
      <color rgb="FFE7CFB7"/>
      <color rgb="FF38AA71"/>
      <color rgb="FFFFAE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statistics.department@cbaruba.org" TargetMode="External"/><Relationship Id="rId1" Type="http://schemas.openxmlformats.org/officeDocument/2006/relationships/hyperlink" Target="https://www.cbaruba.org/document/decree-on-bop-reporting-instructions"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ailto:statistics.department@cbaruba.org" TargetMode="External"/></Relationships>
</file>

<file path=xl/drawings/drawing1.xml><?xml version="1.0" encoding="utf-8"?>
<xdr:wsDr xmlns:xdr="http://schemas.openxmlformats.org/drawingml/2006/spreadsheetDrawing" xmlns:a="http://schemas.openxmlformats.org/drawingml/2006/main">
  <xdr:twoCellAnchor editAs="absolute">
    <xdr:from>
      <xdr:col>2</xdr:col>
      <xdr:colOff>1287992</xdr:colOff>
      <xdr:row>4</xdr:row>
      <xdr:rowOff>727076</xdr:rowOff>
    </xdr:from>
    <xdr:to>
      <xdr:col>2</xdr:col>
      <xdr:colOff>2494492</xdr:colOff>
      <xdr:row>6</xdr:row>
      <xdr:rowOff>162983</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69C4254A-6DBA-4DC7-A90C-4835224FF1D2}"/>
            </a:ext>
          </a:extLst>
        </xdr:cNvPr>
        <xdr:cNvSpPr/>
      </xdr:nvSpPr>
      <xdr:spPr bwMode="auto">
        <a:xfrm>
          <a:off x="1830917" y="1608668"/>
          <a:ext cx="1206500" cy="391582"/>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editAs="absolute">
    <xdr:from>
      <xdr:col>2</xdr:col>
      <xdr:colOff>60325</xdr:colOff>
      <xdr:row>41</xdr:row>
      <xdr:rowOff>342900</xdr:rowOff>
    </xdr:from>
    <xdr:to>
      <xdr:col>2</xdr:col>
      <xdr:colOff>2600325</xdr:colOff>
      <xdr:row>41</xdr:row>
      <xdr:rowOff>342900</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A01A4DC5-A439-469F-8189-44DD6E63CFD3}"/>
            </a:ext>
          </a:extLst>
        </xdr:cNvPr>
        <xdr:cNvSpPr/>
      </xdr:nvSpPr>
      <xdr:spPr bwMode="auto">
        <a:xfrm>
          <a:off x="603250" y="11546418"/>
          <a:ext cx="2540000" cy="359833"/>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editAs="oneCell">
    <xdr:from>
      <xdr:col>2</xdr:col>
      <xdr:colOff>52917</xdr:colOff>
      <xdr:row>27</xdr:row>
      <xdr:rowOff>74083</xdr:rowOff>
    </xdr:from>
    <xdr:to>
      <xdr:col>2</xdr:col>
      <xdr:colOff>5452917</xdr:colOff>
      <xdr:row>36</xdr:row>
      <xdr:rowOff>369127</xdr:rowOff>
    </xdr:to>
    <xdr:pic>
      <xdr:nvPicPr>
        <xdr:cNvPr id="11" name="Picture 10">
          <a:extLst>
            <a:ext uri="{FF2B5EF4-FFF2-40B4-BE49-F238E27FC236}">
              <a16:creationId xmlns:a16="http://schemas.microsoft.com/office/drawing/2014/main" id="{2DC3EDA4-BA20-3B8E-EEC1-F6AB8CA7FE03}"/>
            </a:ext>
          </a:extLst>
        </xdr:cNvPr>
        <xdr:cNvPicPr>
          <a:picLocks noChangeAspect="1"/>
        </xdr:cNvPicPr>
      </xdr:nvPicPr>
      <xdr:blipFill>
        <a:blip xmlns:r="http://schemas.openxmlformats.org/officeDocument/2006/relationships" r:embed="rId3"/>
        <a:stretch>
          <a:fillRect/>
        </a:stretch>
      </xdr:blipFill>
      <xdr:spPr>
        <a:xfrm>
          <a:off x="529167" y="8604250"/>
          <a:ext cx="5400000" cy="18476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2</xdr:col>
      <xdr:colOff>2137833</xdr:colOff>
      <xdr:row>85</xdr:row>
      <xdr:rowOff>148168</xdr:rowOff>
    </xdr:from>
    <xdr:to>
      <xdr:col>3</xdr:col>
      <xdr:colOff>1301749</xdr:colOff>
      <xdr:row>86</xdr:row>
      <xdr:rowOff>179918</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C1800531-A78E-43A9-856D-999DE3A2EA9D}"/>
            </a:ext>
          </a:extLst>
        </xdr:cNvPr>
        <xdr:cNvSpPr/>
      </xdr:nvSpPr>
      <xdr:spPr bwMode="auto">
        <a:xfrm>
          <a:off x="2624666" y="20891501"/>
          <a:ext cx="2550583" cy="275167"/>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editAs="absolute">
    <xdr:from>
      <xdr:col>3</xdr:col>
      <xdr:colOff>1672166</xdr:colOff>
      <xdr:row>64</xdr:row>
      <xdr:rowOff>211667</xdr:rowOff>
    </xdr:from>
    <xdr:to>
      <xdr:col>3</xdr:col>
      <xdr:colOff>4222749</xdr:colOff>
      <xdr:row>66</xdr:row>
      <xdr:rowOff>0</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8FD7FBF2-91F5-49B5-8871-5860F9B15BF6}"/>
            </a:ext>
          </a:extLst>
        </xdr:cNvPr>
        <xdr:cNvSpPr/>
      </xdr:nvSpPr>
      <xdr:spPr bwMode="auto">
        <a:xfrm>
          <a:off x="5545666" y="16192500"/>
          <a:ext cx="2550583" cy="275167"/>
        </a:xfrm>
        <a:prstGeom prst="rect">
          <a:avLst/>
        </a:prstGeom>
        <a:no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en-US" sz="1100"/>
        </a:p>
      </xdr:txBody>
    </xdr:sp>
    <xdr:clientData/>
  </xdr:twoCellAnchor>
  <xdr:twoCellAnchor editAs="oneCell">
    <xdr:from>
      <xdr:col>1</xdr:col>
      <xdr:colOff>0</xdr:colOff>
      <xdr:row>0</xdr:row>
      <xdr:rowOff>0</xdr:rowOff>
    </xdr:from>
    <xdr:to>
      <xdr:col>4</xdr:col>
      <xdr:colOff>793750</xdr:colOff>
      <xdr:row>3</xdr:row>
      <xdr:rowOff>203639</xdr:rowOff>
    </xdr:to>
    <xdr:pic>
      <xdr:nvPicPr>
        <xdr:cNvPr id="8" name="Picture 7">
          <a:extLst>
            <a:ext uri="{FF2B5EF4-FFF2-40B4-BE49-F238E27FC236}">
              <a16:creationId xmlns:a16="http://schemas.microsoft.com/office/drawing/2014/main" id="{4B1803C5-BF29-3B12-AD94-99DF06837822}"/>
            </a:ext>
          </a:extLst>
        </xdr:cNvPr>
        <xdr:cNvPicPr>
          <a:picLocks noChangeAspect="1"/>
        </xdr:cNvPicPr>
      </xdr:nvPicPr>
      <xdr:blipFill>
        <a:blip xmlns:r="http://schemas.openxmlformats.org/officeDocument/2006/relationships" r:embed="rId2"/>
        <a:stretch>
          <a:fillRect/>
        </a:stretch>
      </xdr:blipFill>
      <xdr:spPr>
        <a:xfrm>
          <a:off x="190500" y="0"/>
          <a:ext cx="9027583" cy="9338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785CB-FF67-4092-BBC1-371EE2AF6251}">
  <sheetPr codeName="Sheet7"/>
  <dimension ref="A1:A2"/>
  <sheetViews>
    <sheetView workbookViewId="0">
      <selection activeCell="A2" sqref="A2"/>
    </sheetView>
  </sheetViews>
  <sheetFormatPr defaultRowHeight="12.75"/>
  <sheetData>
    <row r="1" spans="1:1">
      <c r="A1" s="15" t="s">
        <v>353</v>
      </c>
    </row>
    <row r="2" spans="1:1">
      <c r="A2" s="15" t="s">
        <v>354</v>
      </c>
    </row>
  </sheetData>
  <sheetProtection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929818-CFD5-42D3-A2B0-AEF66CA95167}">
  <sheetPr codeName="Sheet1"/>
  <dimension ref="A1:B8"/>
  <sheetViews>
    <sheetView zoomScale="90" zoomScaleNormal="90" workbookViewId="0">
      <selection activeCell="B5" sqref="B5"/>
    </sheetView>
  </sheetViews>
  <sheetFormatPr defaultRowHeight="12.75"/>
  <cols>
    <col min="1" max="1" width="16.5703125" bestFit="1" customWidth="1"/>
    <col min="2" max="2" width="90.7109375" bestFit="1" customWidth="1"/>
  </cols>
  <sheetData>
    <row r="1" spans="1:2">
      <c r="A1" s="4" t="s">
        <v>316</v>
      </c>
      <c r="B1" s="3" t="s">
        <v>325</v>
      </c>
    </row>
    <row r="2" spans="1:2">
      <c r="A2" s="6" t="s">
        <v>315</v>
      </c>
      <c r="B2" s="5" t="s">
        <v>326</v>
      </c>
    </row>
    <row r="3" spans="1:2">
      <c r="A3" s="4" t="s">
        <v>314</v>
      </c>
      <c r="B3" s="5" t="s">
        <v>327</v>
      </c>
    </row>
    <row r="4" spans="1:2">
      <c r="A4" s="4" t="s">
        <v>313</v>
      </c>
      <c r="B4" s="3" t="s">
        <v>312</v>
      </c>
    </row>
    <row r="5" spans="1:2">
      <c r="A5" s="8" t="s">
        <v>322</v>
      </c>
      <c r="B5" s="12" t="str">
        <f>IF(AND(FALAs!L4=1,'FBA-FIA-WMA information'!N4=1),"1","0")</f>
        <v>0</v>
      </c>
    </row>
    <row r="6" spans="1:2">
      <c r="A6" s="7" t="s">
        <v>321</v>
      </c>
      <c r="B6" s="9">
        <v>45098.497309375001</v>
      </c>
    </row>
    <row r="7" spans="1:2">
      <c r="A7" s="7"/>
      <c r="B7" s="10"/>
    </row>
    <row r="8" spans="1:2">
      <c r="A8" s="8" t="s">
        <v>320</v>
      </c>
      <c r="B8" s="11" t="s">
        <v>323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BD8D9-B132-4C12-AE5E-1F63A3A82108}">
  <sheetPr codeName="Sheet2">
    <pageSetUpPr fitToPage="1"/>
  </sheetPr>
  <dimension ref="A1:J45"/>
  <sheetViews>
    <sheetView showGridLines="0" zoomScaleNormal="100" workbookViewId="0"/>
  </sheetViews>
  <sheetFormatPr defaultColWidth="0" defaultRowHeight="13.5" zeroHeight="1"/>
  <cols>
    <col min="1" max="1" width="2.85546875" style="22" customWidth="1"/>
    <col min="2" max="2" width="5.28515625" style="22" customWidth="1"/>
    <col min="3" max="3" width="137.28515625" style="23" customWidth="1"/>
    <col min="4" max="4" width="4.28515625" style="22" customWidth="1"/>
    <col min="5" max="5" width="2.85546875" style="22" customWidth="1"/>
    <col min="6" max="10" width="0" style="22" hidden="1" customWidth="1"/>
    <col min="11" max="16384" width="9.140625" style="22" hidden="1"/>
  </cols>
  <sheetData>
    <row r="1" spans="2:4"/>
    <row r="2" spans="2:4" ht="21" customHeight="1">
      <c r="B2" s="24"/>
      <c r="C2" s="21" t="s">
        <v>4</v>
      </c>
    </row>
    <row r="3" spans="2:4" ht="21" customHeight="1">
      <c r="B3" s="24"/>
      <c r="C3" s="132" t="s">
        <v>333</v>
      </c>
    </row>
    <row r="4" spans="2:4"/>
    <row r="5" spans="2:4" ht="61.5" customHeight="1">
      <c r="B5" s="134" t="s">
        <v>628</v>
      </c>
      <c r="C5" s="134"/>
      <c r="D5" s="23"/>
    </row>
    <row r="6" spans="2:4">
      <c r="C6" s="25"/>
    </row>
    <row r="7" spans="2:4" ht="96.75" customHeight="1">
      <c r="B7" s="135" t="s">
        <v>646</v>
      </c>
      <c r="C7" s="135"/>
      <c r="D7" s="23"/>
    </row>
    <row r="8" spans="2:4"/>
    <row r="9" spans="2:4">
      <c r="B9" s="137" t="s">
        <v>629</v>
      </c>
      <c r="C9" s="137"/>
      <c r="D9" s="26"/>
    </row>
    <row r="10" spans="2:4">
      <c r="B10" s="26"/>
      <c r="C10" s="26"/>
      <c r="D10" s="26"/>
    </row>
    <row r="11" spans="2:4">
      <c r="B11" s="133">
        <v>1.1000000000000001</v>
      </c>
      <c r="C11" s="27" t="s">
        <v>630</v>
      </c>
    </row>
    <row r="12" spans="2:4" ht="27">
      <c r="B12" s="28" t="s">
        <v>328</v>
      </c>
      <c r="C12" s="29" t="s">
        <v>334</v>
      </c>
      <c r="D12" s="28"/>
    </row>
    <row r="13" spans="2:4" ht="27">
      <c r="B13" s="28" t="s">
        <v>328</v>
      </c>
      <c r="C13" s="23" t="s">
        <v>609</v>
      </c>
      <c r="D13" s="28"/>
    </row>
    <row r="14" spans="2:4"/>
    <row r="15" spans="2:4">
      <c r="B15" s="22">
        <v>1.2</v>
      </c>
      <c r="C15" s="27" t="s">
        <v>631</v>
      </c>
    </row>
    <row r="16" spans="2:4">
      <c r="B16" s="28" t="s">
        <v>328</v>
      </c>
      <c r="C16" s="29" t="s">
        <v>632</v>
      </c>
      <c r="D16" s="28"/>
    </row>
    <row r="17" spans="2:5">
      <c r="C17" s="29"/>
    </row>
    <row r="18" spans="2:5">
      <c r="B18" s="138" t="s">
        <v>633</v>
      </c>
      <c r="C18" s="138"/>
      <c r="D18" s="26"/>
      <c r="E18" s="30"/>
    </row>
    <row r="19" spans="2:5">
      <c r="B19" s="26"/>
      <c r="C19" s="31"/>
      <c r="D19" s="26"/>
    </row>
    <row r="20" spans="2:5" ht="15.75" customHeight="1">
      <c r="B20" s="136" t="s">
        <v>634</v>
      </c>
      <c r="C20" s="136"/>
    </row>
    <row r="21" spans="2:5" ht="27">
      <c r="B21" s="28" t="s">
        <v>328</v>
      </c>
      <c r="C21" s="29" t="s">
        <v>329</v>
      </c>
      <c r="D21" s="28"/>
    </row>
    <row r="22" spans="2:5" ht="27">
      <c r="B22" s="28" t="s">
        <v>328</v>
      </c>
      <c r="C22" s="29" t="s">
        <v>647</v>
      </c>
      <c r="D22" s="28"/>
    </row>
    <row r="23" spans="2:5" ht="27">
      <c r="B23" s="28" t="s">
        <v>328</v>
      </c>
      <c r="C23" s="29" t="s">
        <v>635</v>
      </c>
      <c r="D23" s="28"/>
    </row>
    <row r="24" spans="2:5">
      <c r="C24" s="29"/>
    </row>
    <row r="25" spans="2:5">
      <c r="B25" s="137" t="s">
        <v>330</v>
      </c>
      <c r="C25" s="137"/>
      <c r="D25" s="26"/>
    </row>
    <row r="26" spans="2:5">
      <c r="B26" s="26"/>
      <c r="C26" s="31"/>
      <c r="D26" s="26"/>
    </row>
    <row r="27" spans="2:5">
      <c r="B27" s="28" t="s">
        <v>328</v>
      </c>
      <c r="C27" s="29" t="s">
        <v>636</v>
      </c>
      <c r="D27" s="32"/>
    </row>
    <row r="28" spans="2:5">
      <c r="B28" s="32"/>
      <c r="C28" s="33"/>
      <c r="D28" s="32"/>
    </row>
    <row r="29" spans="2:5">
      <c r="B29" s="32"/>
      <c r="C29" s="33"/>
      <c r="D29" s="32"/>
    </row>
    <row r="30" spans="2:5">
      <c r="B30" s="32"/>
      <c r="C30" s="33"/>
      <c r="D30" s="32"/>
    </row>
    <row r="31" spans="2:5">
      <c r="B31" s="32"/>
      <c r="C31" s="33"/>
      <c r="D31" s="32"/>
    </row>
    <row r="32" spans="2:5">
      <c r="B32" s="32"/>
      <c r="C32" s="33"/>
      <c r="D32" s="32"/>
    </row>
    <row r="33" spans="2:5">
      <c r="B33" s="32"/>
      <c r="C33" s="33"/>
      <c r="D33" s="32"/>
    </row>
    <row r="34" spans="2:5">
      <c r="B34" s="32"/>
      <c r="C34" s="33"/>
      <c r="D34" s="32"/>
    </row>
    <row r="35" spans="2:5">
      <c r="B35" s="32"/>
      <c r="C35" s="33"/>
      <c r="D35" s="32"/>
    </row>
    <row r="36" spans="2:5">
      <c r="B36" s="32"/>
      <c r="C36" s="33"/>
      <c r="D36" s="32"/>
    </row>
    <row r="37" spans="2:5" ht="36.75" customHeight="1">
      <c r="B37" s="32"/>
      <c r="C37" s="33"/>
      <c r="D37" s="32"/>
    </row>
    <row r="38" spans="2:5" ht="15.75" customHeight="1">
      <c r="B38" s="28" t="s">
        <v>328</v>
      </c>
      <c r="C38" s="29" t="s">
        <v>352</v>
      </c>
      <c r="D38" s="28"/>
    </row>
    <row r="39" spans="2:5">
      <c r="B39" s="28" t="s">
        <v>328</v>
      </c>
      <c r="C39" s="29" t="s">
        <v>351</v>
      </c>
      <c r="D39" s="28"/>
      <c r="E39" s="23"/>
    </row>
    <row r="40" spans="2:5" ht="15.75" customHeight="1">
      <c r="B40" s="28" t="s">
        <v>328</v>
      </c>
      <c r="C40" s="29" t="s">
        <v>608</v>
      </c>
      <c r="D40" s="28"/>
    </row>
    <row r="41" spans="2:5">
      <c r="C41" s="22"/>
    </row>
    <row r="42" spans="2:5" ht="45" customHeight="1">
      <c r="B42" s="135" t="s">
        <v>637</v>
      </c>
      <c r="C42" s="135"/>
      <c r="D42" s="23"/>
    </row>
    <row r="43" spans="2:5"/>
    <row r="44" spans="2:5"/>
    <row r="45" spans="2:5"/>
  </sheetData>
  <sheetProtection selectLockedCells="1" selectUnlockedCells="1"/>
  <mergeCells count="7">
    <mergeCell ref="B5:C5"/>
    <mergeCell ref="B7:C7"/>
    <mergeCell ref="B20:C20"/>
    <mergeCell ref="B42:C42"/>
    <mergeCell ref="B9:C9"/>
    <mergeCell ref="B18:C18"/>
    <mergeCell ref="B25:C25"/>
  </mergeCells>
  <pageMargins left="0.7" right="0.7" top="0.75" bottom="0.75" header="0.3" footer="0.3"/>
  <pageSetup scale="67" orientation="portrait" horizontalDpi="300" verticalDpi="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L115"/>
  <sheetViews>
    <sheetView showGridLines="0" tabSelected="1" zoomScale="90" zoomScaleNormal="90" zoomScaleSheetLayoutView="40" workbookViewId="0">
      <selection activeCell="D10" sqref="D10"/>
    </sheetView>
  </sheetViews>
  <sheetFormatPr defaultColWidth="0" defaultRowHeight="0" customHeight="1" zeroHeight="1"/>
  <cols>
    <col min="1" max="1" width="2.85546875" style="34" customWidth="1"/>
    <col min="2" max="2" width="4.42578125" style="70" bestFit="1" customWidth="1"/>
    <col min="3" max="3" width="50.7109375" style="34" customWidth="1"/>
    <col min="4" max="4" width="68.28515625" style="34" customWidth="1"/>
    <col min="5" max="5" width="12" style="34" customWidth="1"/>
    <col min="6" max="6" width="2.85546875" style="34" customWidth="1"/>
    <col min="7" max="7" width="2.85546875" style="36" customWidth="1"/>
    <col min="8" max="8" width="73" style="34" customWidth="1"/>
    <col min="9" max="9" width="2.85546875" style="34" customWidth="1"/>
    <col min="10" max="10" width="8.85546875" style="34" hidden="1" customWidth="1"/>
    <col min="11" max="11" width="38.85546875" style="34" hidden="1" customWidth="1"/>
    <col min="12" max="16384" width="8.85546875" style="34" hidden="1"/>
  </cols>
  <sheetData>
    <row r="1" spans="1:12" ht="19.5" customHeight="1">
      <c r="B1" s="173"/>
      <c r="C1" s="173"/>
      <c r="D1" s="173"/>
      <c r="E1" s="173"/>
      <c r="F1" s="35"/>
      <c r="I1" s="35"/>
    </row>
    <row r="2" spans="1:12" ht="19.5" customHeight="1">
      <c r="B2" s="173"/>
      <c r="C2" s="173"/>
      <c r="D2" s="173"/>
      <c r="E2" s="173"/>
      <c r="F2" s="37"/>
      <c r="H2" s="172"/>
      <c r="I2" s="37"/>
      <c r="K2" s="152" t="s">
        <v>344</v>
      </c>
      <c r="L2" s="152"/>
    </row>
    <row r="3" spans="1:12" ht="19.5" customHeight="1">
      <c r="B3" s="173"/>
      <c r="C3" s="173"/>
      <c r="D3" s="173"/>
      <c r="E3" s="173"/>
      <c r="F3" s="37"/>
      <c r="H3" s="172"/>
      <c r="I3" s="37"/>
      <c r="K3" s="38" t="s">
        <v>345</v>
      </c>
      <c r="L3" s="39">
        <f>IF(AND(L5=1,L4=0),1,0)</f>
        <v>0</v>
      </c>
    </row>
    <row r="4" spans="1:12" ht="19.5" customHeight="1">
      <c r="B4" s="173"/>
      <c r="C4" s="173"/>
      <c r="D4" s="173"/>
      <c r="E4" s="173"/>
      <c r="F4" s="37"/>
      <c r="H4" s="172"/>
      <c r="I4" s="37"/>
      <c r="K4" s="38" t="s">
        <v>343</v>
      </c>
      <c r="L4" s="39">
        <f>PRODUCT(L5:L10)</f>
        <v>0</v>
      </c>
    </row>
    <row r="5" spans="1:12" ht="19.5" customHeight="1">
      <c r="B5" s="174" t="s">
        <v>656</v>
      </c>
      <c r="C5" s="175"/>
      <c r="D5" s="175"/>
      <c r="E5" s="176"/>
      <c r="F5" s="40"/>
      <c r="H5" s="172"/>
      <c r="I5" s="40"/>
      <c r="K5" s="41" t="s">
        <v>340</v>
      </c>
      <c r="L5" s="42">
        <f>IF(OR(COUNTA(D10:D19)&gt;0, COUNTA(E26:E65)&gt;0),1,0)</f>
        <v>0</v>
      </c>
    </row>
    <row r="6" spans="1:12" ht="19.5" customHeight="1">
      <c r="B6" s="177" t="s">
        <v>627</v>
      </c>
      <c r="C6" s="178"/>
      <c r="D6" s="178"/>
      <c r="E6" s="179"/>
      <c r="F6" s="43"/>
      <c r="H6" s="172"/>
      <c r="I6" s="43"/>
      <c r="K6" s="41" t="s">
        <v>338</v>
      </c>
      <c r="L6" s="42">
        <f>IF(OR(ISNUMBER(SEARCH(" ",TRIM(D16))),ISNUMBER(SEARCH(" ",TRIM(D19)))),0,1)</f>
        <v>1</v>
      </c>
    </row>
    <row r="7" spans="1:12" ht="19.5" customHeight="1">
      <c r="A7" s="43"/>
      <c r="B7" s="180"/>
      <c r="C7" s="181"/>
      <c r="D7" s="181"/>
      <c r="E7" s="182"/>
      <c r="F7" s="43"/>
      <c r="H7" s="172"/>
      <c r="I7" s="43"/>
      <c r="K7" s="41" t="s">
        <v>346</v>
      </c>
      <c r="L7" s="42">
        <f>IF(OR(ISNUMBER(SEARCH(CHAR(10),TRIM(D16))),ISNUMBER(SEARCH(" ",TRIM(D19)))),0,1)</f>
        <v>1</v>
      </c>
    </row>
    <row r="8" spans="1:12" ht="19.5" customHeight="1">
      <c r="A8" s="43"/>
      <c r="B8" s="44"/>
      <c r="C8" s="44"/>
      <c r="D8" s="44"/>
      <c r="E8" s="44"/>
      <c r="F8" s="44"/>
      <c r="I8" s="44"/>
      <c r="K8" s="41" t="s">
        <v>339</v>
      </c>
      <c r="L8" s="42">
        <f>IF(AND(ISNUMBER(SEARCH("@",TRIM(D16))),ISNUMBER(SEARCH("@",TRIM(D19)))),1,0)</f>
        <v>0</v>
      </c>
    </row>
    <row r="9" spans="1:12" s="45" customFormat="1" ht="19.5" customHeight="1">
      <c r="B9" s="169" t="s">
        <v>308</v>
      </c>
      <c r="C9" s="170"/>
      <c r="D9" s="170"/>
      <c r="E9" s="171"/>
      <c r="F9" s="46"/>
      <c r="G9" s="47"/>
      <c r="I9" s="46"/>
      <c r="K9" s="41" t="s">
        <v>341</v>
      </c>
      <c r="L9" s="42">
        <f>IF(COUNTA(D10:D19)=10,1,0)</f>
        <v>0</v>
      </c>
    </row>
    <row r="10" spans="1:12" s="48" customFormat="1" ht="19.5" customHeight="1">
      <c r="B10" s="78"/>
      <c r="C10" s="79" t="s">
        <v>2</v>
      </c>
      <c r="D10" s="80"/>
      <c r="E10" s="81" t="str">
        <f>TRIM(D10)</f>
        <v/>
      </c>
      <c r="F10" s="50"/>
      <c r="G10" s="51"/>
      <c r="H10" s="145" t="s">
        <v>655</v>
      </c>
      <c r="I10" s="50"/>
      <c r="K10" s="41" t="s">
        <v>342</v>
      </c>
      <c r="L10" s="42">
        <f>IF(COUNTA(E26:E65)=11,1,0)</f>
        <v>0</v>
      </c>
    </row>
    <row r="11" spans="1:12" s="48" customFormat="1" ht="19.5" customHeight="1">
      <c r="B11" s="78"/>
      <c r="C11" s="79" t="s">
        <v>3</v>
      </c>
      <c r="D11" s="82"/>
      <c r="E11" s="81" t="str">
        <f t="shared" ref="E11:E19" si="0">TRIM(D11)</f>
        <v/>
      </c>
      <c r="F11" s="50"/>
      <c r="G11" s="51"/>
      <c r="H11" s="145"/>
      <c r="I11" s="50"/>
      <c r="K11" s="52"/>
      <c r="L11" s="35"/>
    </row>
    <row r="12" spans="1:12" s="48" customFormat="1" ht="19.5" customHeight="1">
      <c r="B12" s="78"/>
      <c r="C12" s="79" t="s">
        <v>11</v>
      </c>
      <c r="D12" s="82"/>
      <c r="E12" s="81" t="str">
        <f t="shared" si="0"/>
        <v/>
      </c>
      <c r="F12" s="50"/>
      <c r="G12" s="51"/>
      <c r="H12" s="145"/>
      <c r="I12" s="50"/>
    </row>
    <row r="13" spans="1:12" s="48" customFormat="1" ht="19.5" customHeight="1">
      <c r="B13" s="78"/>
      <c r="C13" s="79" t="s">
        <v>15</v>
      </c>
      <c r="D13" s="82"/>
      <c r="E13" s="81" t="str">
        <f t="shared" si="0"/>
        <v/>
      </c>
      <c r="F13" s="50"/>
      <c r="G13" s="51"/>
      <c r="H13" s="53"/>
      <c r="I13" s="50"/>
    </row>
    <row r="14" spans="1:12" s="48" customFormat="1" ht="19.5" customHeight="1">
      <c r="B14" s="78"/>
      <c r="C14" s="79" t="s">
        <v>16</v>
      </c>
      <c r="D14" s="82"/>
      <c r="E14" s="81" t="str">
        <f t="shared" si="0"/>
        <v/>
      </c>
      <c r="F14" s="50"/>
      <c r="G14" s="51"/>
      <c r="H14" s="53" t="s">
        <v>331</v>
      </c>
      <c r="I14" s="50"/>
    </row>
    <row r="15" spans="1:12" s="48" customFormat="1" ht="19.5" customHeight="1">
      <c r="B15" s="78"/>
      <c r="C15" s="79" t="s">
        <v>36</v>
      </c>
      <c r="D15" s="82"/>
      <c r="E15" s="81" t="str">
        <f t="shared" si="0"/>
        <v/>
      </c>
      <c r="F15" s="50"/>
      <c r="G15" s="51"/>
      <c r="H15" s="53"/>
      <c r="I15" s="50"/>
    </row>
    <row r="16" spans="1:12" s="48" customFormat="1" ht="19.5" customHeight="1">
      <c r="B16" s="78"/>
      <c r="C16" s="79" t="s">
        <v>1</v>
      </c>
      <c r="D16" s="83"/>
      <c r="E16" s="81" t="str">
        <f t="shared" si="0"/>
        <v/>
      </c>
      <c r="F16" s="49"/>
      <c r="G16" s="51"/>
      <c r="H16" s="53" t="s">
        <v>332</v>
      </c>
      <c r="I16" s="49"/>
    </row>
    <row r="17" spans="1:9" s="48" customFormat="1" ht="19.5" customHeight="1">
      <c r="B17" s="78"/>
      <c r="C17" s="79" t="s">
        <v>618</v>
      </c>
      <c r="D17" s="82"/>
      <c r="E17" s="81" t="str">
        <f t="shared" si="0"/>
        <v/>
      </c>
      <c r="F17" s="50"/>
      <c r="G17" s="51"/>
      <c r="H17" s="53" t="s">
        <v>619</v>
      </c>
      <c r="I17" s="50"/>
    </row>
    <row r="18" spans="1:9" s="48" customFormat="1" ht="19.5" customHeight="1">
      <c r="B18" s="78"/>
      <c r="C18" s="79" t="s">
        <v>36</v>
      </c>
      <c r="D18" s="82"/>
      <c r="E18" s="81" t="str">
        <f t="shared" si="0"/>
        <v/>
      </c>
      <c r="F18" s="50"/>
      <c r="G18" s="51"/>
      <c r="H18" s="53"/>
      <c r="I18" s="50"/>
    </row>
    <row r="19" spans="1:9" s="48" customFormat="1" ht="19.5" customHeight="1">
      <c r="B19" s="78"/>
      <c r="C19" s="79" t="s">
        <v>1</v>
      </c>
      <c r="D19" s="83"/>
      <c r="E19" s="81" t="str">
        <f t="shared" si="0"/>
        <v/>
      </c>
      <c r="F19" s="49"/>
      <c r="G19" s="51"/>
      <c r="H19" s="53" t="s">
        <v>332</v>
      </c>
      <c r="I19" s="49"/>
    </row>
    <row r="20" spans="1:9" ht="19.5" customHeight="1">
      <c r="B20" s="78"/>
      <c r="C20" s="79"/>
      <c r="D20" s="79"/>
      <c r="E20" s="79"/>
      <c r="F20" s="49"/>
      <c r="I20" s="49"/>
    </row>
    <row r="21" spans="1:9" ht="51" customHeight="1">
      <c r="A21" s="49"/>
      <c r="B21" s="183" t="s">
        <v>648</v>
      </c>
      <c r="C21" s="184"/>
      <c r="D21" s="184"/>
      <c r="E21" s="185"/>
      <c r="F21" s="54"/>
      <c r="I21" s="54"/>
    </row>
    <row r="22" spans="1:9" ht="19.5" customHeight="1">
      <c r="A22" s="49"/>
      <c r="B22" s="78"/>
      <c r="C22" s="79"/>
      <c r="D22" s="79"/>
      <c r="E22" s="79"/>
      <c r="F22" s="49"/>
      <c r="I22" s="49"/>
    </row>
    <row r="23" spans="1:9" s="48" customFormat="1" ht="19.5" customHeight="1">
      <c r="A23" s="49"/>
      <c r="B23" s="169" t="s">
        <v>611</v>
      </c>
      <c r="C23" s="170"/>
      <c r="D23" s="170"/>
      <c r="E23" s="171"/>
      <c r="F23" s="46"/>
      <c r="G23" s="55"/>
      <c r="I23" s="46"/>
    </row>
    <row r="24" spans="1:9" ht="19.5" customHeight="1">
      <c r="A24" s="49"/>
      <c r="B24" s="157" t="s">
        <v>12</v>
      </c>
      <c r="C24" s="157"/>
      <c r="D24" s="157"/>
      <c r="E24" s="157"/>
      <c r="F24" s="56"/>
      <c r="I24" s="56"/>
    </row>
    <row r="25" spans="1:9" ht="19.5" customHeight="1">
      <c r="A25" s="49"/>
      <c r="B25" s="157"/>
      <c r="C25" s="157"/>
      <c r="D25" s="157"/>
      <c r="E25" s="157"/>
      <c r="F25" s="56"/>
      <c r="I25" s="56"/>
    </row>
    <row r="26" spans="1:9" s="48" customFormat="1" ht="19.5" customHeight="1">
      <c r="A26" s="49"/>
      <c r="B26" s="84">
        <v>1.1000000000000001</v>
      </c>
      <c r="C26" s="157" t="s">
        <v>317</v>
      </c>
      <c r="D26" s="157"/>
      <c r="E26" s="85"/>
      <c r="F26" s="49"/>
      <c r="G26" s="55"/>
      <c r="I26" s="49"/>
    </row>
    <row r="27" spans="1:9" ht="19.5" customHeight="1">
      <c r="A27" s="49"/>
      <c r="B27" s="78"/>
      <c r="C27" s="157" t="s">
        <v>620</v>
      </c>
      <c r="D27" s="157"/>
      <c r="E27" s="79"/>
      <c r="F27" s="49"/>
      <c r="I27" s="49"/>
    </row>
    <row r="28" spans="1:9" ht="19.5" customHeight="1">
      <c r="A28" s="49"/>
      <c r="B28" s="78"/>
      <c r="C28" s="86"/>
      <c r="D28" s="79"/>
      <c r="E28" s="79"/>
      <c r="F28" s="49"/>
      <c r="I28" s="49"/>
    </row>
    <row r="29" spans="1:9" s="48" customFormat="1" ht="19.5" customHeight="1">
      <c r="A29" s="49"/>
      <c r="B29" s="186" t="s">
        <v>622</v>
      </c>
      <c r="C29" s="187"/>
      <c r="D29" s="187"/>
      <c r="E29" s="188"/>
      <c r="F29" s="46"/>
      <c r="G29" s="55"/>
      <c r="I29" s="46"/>
    </row>
    <row r="30" spans="1:9" ht="19.5" customHeight="1">
      <c r="A30" s="49"/>
      <c r="B30" s="157" t="s">
        <v>621</v>
      </c>
      <c r="C30" s="157"/>
      <c r="D30" s="157"/>
      <c r="E30" s="157"/>
      <c r="F30" s="56"/>
      <c r="I30" s="56"/>
    </row>
    <row r="31" spans="1:9" ht="19.5" customHeight="1">
      <c r="A31" s="49"/>
      <c r="B31" s="157"/>
      <c r="C31" s="157"/>
      <c r="D31" s="157"/>
      <c r="E31" s="157"/>
      <c r="F31" s="56"/>
      <c r="I31" s="56"/>
    </row>
    <row r="32" spans="1:9" s="48" customFormat="1" ht="19.5" customHeight="1">
      <c r="A32" s="49"/>
      <c r="B32" s="87">
        <v>2.1</v>
      </c>
      <c r="C32" s="157" t="s">
        <v>18</v>
      </c>
      <c r="D32" s="157"/>
      <c r="E32" s="85"/>
      <c r="F32" s="49"/>
      <c r="G32" s="55"/>
      <c r="I32" s="49"/>
    </row>
    <row r="33" spans="1:9" ht="19.5" customHeight="1">
      <c r="A33" s="49"/>
      <c r="B33" s="88"/>
      <c r="C33" s="157" t="s">
        <v>620</v>
      </c>
      <c r="D33" s="157"/>
      <c r="E33" s="79"/>
      <c r="F33" s="49"/>
      <c r="I33" s="49"/>
    </row>
    <row r="34" spans="1:9" ht="19.5" customHeight="1">
      <c r="A34" s="49"/>
      <c r="B34" s="88"/>
      <c r="C34" s="84"/>
      <c r="D34" s="79"/>
      <c r="E34" s="79"/>
      <c r="F34" s="49"/>
      <c r="I34" s="49"/>
    </row>
    <row r="35" spans="1:9" s="48" customFormat="1" ht="19.5" customHeight="1">
      <c r="A35" s="49"/>
      <c r="B35" s="87">
        <v>2.2000000000000002</v>
      </c>
      <c r="C35" s="157" t="s">
        <v>19</v>
      </c>
      <c r="D35" s="157"/>
      <c r="E35" s="85"/>
      <c r="F35" s="49" t="s">
        <v>13</v>
      </c>
      <c r="G35" s="55"/>
      <c r="I35" s="49"/>
    </row>
    <row r="36" spans="1:9" ht="19.5" customHeight="1">
      <c r="A36" s="49"/>
      <c r="B36" s="78"/>
      <c r="C36" s="157" t="s">
        <v>620</v>
      </c>
      <c r="D36" s="157"/>
      <c r="E36" s="79"/>
      <c r="F36" s="49"/>
      <c r="I36" s="49"/>
    </row>
    <row r="37" spans="1:9" ht="19.5" customHeight="1">
      <c r="A37" s="49"/>
      <c r="B37" s="78"/>
      <c r="C37" s="79"/>
      <c r="D37" s="79"/>
      <c r="E37" s="79"/>
      <c r="F37" s="49"/>
      <c r="I37" s="49"/>
    </row>
    <row r="38" spans="1:9" s="59" customFormat="1" ht="19.5" customHeight="1">
      <c r="A38" s="57"/>
      <c r="B38" s="169" t="s">
        <v>612</v>
      </c>
      <c r="C38" s="170"/>
      <c r="D38" s="170"/>
      <c r="E38" s="171"/>
      <c r="F38" s="57"/>
      <c r="G38" s="58"/>
      <c r="I38" s="57"/>
    </row>
    <row r="39" spans="1:9" s="59" customFormat="1" ht="19.5" customHeight="1">
      <c r="A39" s="57"/>
      <c r="B39" s="89" t="s">
        <v>615</v>
      </c>
      <c r="C39" s="90"/>
      <c r="D39" s="86"/>
      <c r="E39" s="86"/>
      <c r="F39" s="57"/>
      <c r="G39" s="58"/>
      <c r="I39" s="57"/>
    </row>
    <row r="40" spans="1:9" s="48" customFormat="1" ht="19.5" customHeight="1">
      <c r="A40" s="49"/>
      <c r="B40" s="91" t="s">
        <v>26</v>
      </c>
      <c r="C40" s="157" t="s">
        <v>23</v>
      </c>
      <c r="D40" s="157"/>
      <c r="E40" s="85"/>
      <c r="F40" s="49"/>
      <c r="G40" s="55"/>
      <c r="I40" s="49"/>
    </row>
    <row r="41" spans="1:9" s="48" customFormat="1" ht="19.5" customHeight="1">
      <c r="A41" s="49"/>
      <c r="B41" s="91"/>
      <c r="C41" s="92"/>
      <c r="D41" s="92"/>
      <c r="E41" s="79"/>
      <c r="F41" s="49"/>
      <c r="G41" s="55"/>
      <c r="I41" s="49"/>
    </row>
    <row r="42" spans="1:9" s="48" customFormat="1" ht="19.5" customHeight="1">
      <c r="A42" s="49"/>
      <c r="B42" s="91" t="s">
        <v>27</v>
      </c>
      <c r="C42" s="157" t="s">
        <v>17</v>
      </c>
      <c r="D42" s="157"/>
      <c r="E42" s="85"/>
      <c r="F42" s="49"/>
      <c r="G42" s="55"/>
      <c r="I42" s="49"/>
    </row>
    <row r="43" spans="1:9" s="48" customFormat="1" ht="19.5" customHeight="1">
      <c r="A43" s="49"/>
      <c r="B43" s="91"/>
      <c r="C43" s="79"/>
      <c r="D43" s="79"/>
      <c r="E43" s="93"/>
      <c r="F43" s="49"/>
      <c r="G43" s="55"/>
      <c r="I43" s="49"/>
    </row>
    <row r="44" spans="1:9" s="48" customFormat="1" ht="19.5" customHeight="1">
      <c r="A44" s="49"/>
      <c r="B44" s="91" t="s">
        <v>28</v>
      </c>
      <c r="C44" s="157" t="s">
        <v>34</v>
      </c>
      <c r="D44" s="157"/>
      <c r="E44" s="85"/>
      <c r="F44" s="49"/>
      <c r="G44" s="55"/>
      <c r="I44" s="49"/>
    </row>
    <row r="45" spans="1:9" ht="19.5" customHeight="1">
      <c r="A45" s="49"/>
      <c r="B45" s="78"/>
      <c r="C45" s="94"/>
      <c r="D45" s="79"/>
      <c r="E45" s="79"/>
      <c r="F45" s="49"/>
      <c r="I45" s="49"/>
    </row>
    <row r="46" spans="1:9" ht="19.5" customHeight="1">
      <c r="A46" s="49"/>
      <c r="B46" s="153" t="s">
        <v>347</v>
      </c>
      <c r="C46" s="153"/>
      <c r="D46" s="153"/>
      <c r="E46" s="79"/>
      <c r="F46" s="49"/>
      <c r="I46" s="49"/>
    </row>
    <row r="47" spans="1:9" ht="19.5" customHeight="1">
      <c r="A47" s="49"/>
      <c r="B47" s="78"/>
      <c r="C47" s="95"/>
      <c r="D47" s="79"/>
      <c r="E47" s="79"/>
      <c r="F47" s="49"/>
      <c r="I47" s="49"/>
    </row>
    <row r="48" spans="1:9" s="48" customFormat="1" ht="19.5" customHeight="1">
      <c r="A48" s="49"/>
      <c r="B48" s="169" t="s">
        <v>613</v>
      </c>
      <c r="C48" s="170"/>
      <c r="D48" s="170"/>
      <c r="E48" s="171"/>
      <c r="F48" s="49"/>
      <c r="G48" s="55"/>
      <c r="I48" s="49"/>
    </row>
    <row r="49" spans="1:9" s="48" customFormat="1" ht="19.5" customHeight="1">
      <c r="A49" s="49"/>
      <c r="B49" s="89" t="s">
        <v>616</v>
      </c>
      <c r="C49" s="86"/>
      <c r="D49" s="86"/>
      <c r="E49" s="86"/>
      <c r="F49" s="49"/>
      <c r="G49" s="55"/>
      <c r="I49" s="49"/>
    </row>
    <row r="50" spans="1:9" s="48" customFormat="1" ht="19.5" customHeight="1">
      <c r="A50" s="49"/>
      <c r="B50" s="96" t="s">
        <v>29</v>
      </c>
      <c r="C50" s="153" t="s">
        <v>638</v>
      </c>
      <c r="D50" s="153"/>
      <c r="E50" s="85"/>
      <c r="F50" s="49"/>
      <c r="G50" s="55"/>
      <c r="I50" s="49"/>
    </row>
    <row r="51" spans="1:9" s="48" customFormat="1" ht="19.5" customHeight="1">
      <c r="A51" s="49"/>
      <c r="B51" s="91"/>
      <c r="C51" s="153" t="s">
        <v>348</v>
      </c>
      <c r="D51" s="153"/>
      <c r="E51" s="93"/>
      <c r="F51" s="49"/>
      <c r="G51" s="55"/>
      <c r="I51" s="49"/>
    </row>
    <row r="52" spans="1:9" s="48" customFormat="1" ht="19.5" customHeight="1">
      <c r="A52" s="49"/>
      <c r="B52" s="91"/>
      <c r="C52" s="79"/>
      <c r="D52" s="79"/>
      <c r="E52" s="93"/>
      <c r="F52" s="49"/>
      <c r="G52" s="55"/>
      <c r="I52" s="49"/>
    </row>
    <row r="53" spans="1:9" s="48" customFormat="1" ht="19.5" customHeight="1">
      <c r="A53" s="49"/>
      <c r="B53" s="96" t="s">
        <v>30</v>
      </c>
      <c r="C53" s="153" t="s">
        <v>309</v>
      </c>
      <c r="D53" s="153"/>
      <c r="E53" s="85"/>
      <c r="F53" s="49" t="s">
        <v>13</v>
      </c>
      <c r="G53" s="55"/>
      <c r="I53" s="49"/>
    </row>
    <row r="54" spans="1:9" s="48" customFormat="1" ht="19.5" customHeight="1">
      <c r="A54" s="49"/>
      <c r="B54" s="96"/>
      <c r="C54" s="153" t="s">
        <v>348</v>
      </c>
      <c r="D54" s="153"/>
      <c r="E54" s="79"/>
      <c r="F54" s="49"/>
      <c r="G54" s="55"/>
    </row>
    <row r="55" spans="1:9" s="48" customFormat="1" ht="19.5" customHeight="1">
      <c r="A55" s="49"/>
      <c r="B55" s="96"/>
      <c r="C55" s="79"/>
      <c r="D55" s="79"/>
      <c r="E55" s="79"/>
      <c r="F55" s="49"/>
      <c r="G55" s="55"/>
      <c r="I55" s="49"/>
    </row>
    <row r="56" spans="1:9" s="48" customFormat="1" ht="19.5" customHeight="1">
      <c r="A56" s="49"/>
      <c r="B56" s="91" t="s">
        <v>31</v>
      </c>
      <c r="C56" s="153" t="s">
        <v>24</v>
      </c>
      <c r="D56" s="153"/>
      <c r="E56" s="85"/>
      <c r="F56" s="49"/>
      <c r="G56" s="55"/>
      <c r="I56" s="49"/>
    </row>
    <row r="57" spans="1:9" ht="19.5" customHeight="1">
      <c r="A57" s="49"/>
      <c r="B57" s="78"/>
      <c r="C57" s="153" t="s">
        <v>620</v>
      </c>
      <c r="D57" s="153"/>
      <c r="E57" s="79"/>
      <c r="F57" s="49"/>
      <c r="I57" s="49"/>
    </row>
    <row r="58" spans="1:9" ht="19.5" customHeight="1">
      <c r="A58" s="49"/>
      <c r="B58" s="97"/>
      <c r="C58" s="79"/>
      <c r="D58" s="79"/>
      <c r="E58" s="94"/>
      <c r="F58" s="49"/>
      <c r="I58" s="49"/>
    </row>
    <row r="59" spans="1:9" s="48" customFormat="1" ht="19.5" customHeight="1">
      <c r="A59" s="49"/>
      <c r="B59" s="169" t="s">
        <v>614</v>
      </c>
      <c r="C59" s="170"/>
      <c r="D59" s="170"/>
      <c r="E59" s="171"/>
      <c r="F59" s="49"/>
      <c r="G59" s="55"/>
      <c r="I59" s="49"/>
    </row>
    <row r="60" spans="1:9" s="48" customFormat="1" ht="19.5" customHeight="1">
      <c r="A60" s="49"/>
      <c r="B60" s="89" t="s">
        <v>617</v>
      </c>
      <c r="C60" s="86"/>
      <c r="D60" s="86"/>
      <c r="E60" s="86"/>
      <c r="F60" s="49"/>
      <c r="G60" s="55"/>
      <c r="I60" s="49"/>
    </row>
    <row r="61" spans="1:9" s="62" customFormat="1" ht="19.5" customHeight="1">
      <c r="A61" s="60"/>
      <c r="B61" s="91" t="s">
        <v>32</v>
      </c>
      <c r="C61" s="156" t="s">
        <v>319</v>
      </c>
      <c r="D61" s="156"/>
      <c r="E61" s="85"/>
      <c r="F61" s="49"/>
      <c r="G61" s="61"/>
      <c r="I61" s="49"/>
    </row>
    <row r="62" spans="1:9" s="62" customFormat="1" ht="19.5" customHeight="1">
      <c r="A62" s="60"/>
      <c r="B62" s="91"/>
      <c r="C62" s="156"/>
      <c r="D62" s="156"/>
      <c r="E62" s="98"/>
      <c r="F62" s="49"/>
      <c r="G62" s="61"/>
      <c r="I62" s="49"/>
    </row>
    <row r="63" spans="1:9" s="62" customFormat="1" ht="19.5" customHeight="1">
      <c r="A63" s="60"/>
      <c r="B63" s="91"/>
      <c r="C63" s="157" t="s">
        <v>349</v>
      </c>
      <c r="D63" s="157"/>
      <c r="E63" s="98"/>
      <c r="F63" s="49"/>
      <c r="G63" s="61"/>
      <c r="I63" s="49"/>
    </row>
    <row r="64" spans="1:9" s="62" customFormat="1" ht="19.5" customHeight="1">
      <c r="A64" s="60"/>
      <c r="B64" s="91"/>
      <c r="C64" s="99"/>
      <c r="D64" s="100"/>
      <c r="E64" s="98"/>
      <c r="F64" s="49"/>
      <c r="G64" s="61"/>
      <c r="I64" s="49"/>
    </row>
    <row r="65" spans="1:9" s="62" customFormat="1" ht="19.5" customHeight="1">
      <c r="A65" s="60"/>
      <c r="B65" s="91" t="s">
        <v>33</v>
      </c>
      <c r="C65" s="156" t="s">
        <v>318</v>
      </c>
      <c r="D65" s="156"/>
      <c r="E65" s="85"/>
      <c r="F65" s="49" t="s">
        <v>13</v>
      </c>
      <c r="G65" s="61"/>
      <c r="I65" s="49"/>
    </row>
    <row r="66" spans="1:9" s="62" customFormat="1" ht="19.5" customHeight="1">
      <c r="A66" s="60"/>
      <c r="B66" s="101"/>
      <c r="C66" s="156"/>
      <c r="D66" s="156"/>
      <c r="E66" s="98"/>
      <c r="F66" s="49"/>
      <c r="G66" s="61"/>
      <c r="I66" s="49"/>
    </row>
    <row r="67" spans="1:9" s="62" customFormat="1" ht="19.5" customHeight="1">
      <c r="A67" s="60"/>
      <c r="B67" s="101"/>
      <c r="C67" s="156" t="s">
        <v>350</v>
      </c>
      <c r="D67" s="156"/>
      <c r="E67" s="98"/>
      <c r="F67" s="49"/>
      <c r="G67" s="61"/>
      <c r="I67" s="49"/>
    </row>
    <row r="68" spans="1:9" ht="19.5" customHeight="1">
      <c r="A68" s="49"/>
      <c r="B68" s="78"/>
      <c r="C68" s="157"/>
      <c r="D68" s="157"/>
      <c r="E68" s="92"/>
      <c r="F68" s="56"/>
      <c r="I68" s="56"/>
    </row>
    <row r="69" spans="1:9" ht="19.5" customHeight="1">
      <c r="A69" s="49"/>
      <c r="B69" s="158" t="s">
        <v>652</v>
      </c>
      <c r="C69" s="159"/>
      <c r="D69" s="159"/>
      <c r="E69" s="160"/>
      <c r="F69" s="56"/>
      <c r="I69" s="56"/>
    </row>
    <row r="70" spans="1:9" ht="19.5" customHeight="1">
      <c r="A70" s="49"/>
      <c r="B70" s="161"/>
      <c r="C70" s="162"/>
      <c r="D70" s="162"/>
      <c r="E70" s="163"/>
      <c r="F70" s="56"/>
      <c r="I70" s="56"/>
    </row>
    <row r="71" spans="1:9" ht="19.5" customHeight="1">
      <c r="A71" s="49"/>
      <c r="B71" s="161"/>
      <c r="C71" s="162"/>
      <c r="D71" s="162"/>
      <c r="E71" s="163"/>
      <c r="F71" s="56"/>
      <c r="I71" s="56"/>
    </row>
    <row r="72" spans="1:9" ht="19.5" customHeight="1">
      <c r="A72" s="49"/>
      <c r="B72" s="161"/>
      <c r="C72" s="162"/>
      <c r="D72" s="162"/>
      <c r="E72" s="163"/>
      <c r="F72" s="56"/>
      <c r="I72" s="56"/>
    </row>
    <row r="73" spans="1:9" ht="19.5" customHeight="1">
      <c r="A73" s="49"/>
      <c r="B73" s="161"/>
      <c r="C73" s="162"/>
      <c r="D73" s="162"/>
      <c r="E73" s="163"/>
      <c r="F73" s="56"/>
      <c r="I73" s="56"/>
    </row>
    <row r="74" spans="1:9" ht="19.5" customHeight="1">
      <c r="A74" s="49"/>
      <c r="B74" s="161"/>
      <c r="C74" s="162"/>
      <c r="D74" s="162"/>
      <c r="E74" s="163"/>
      <c r="F74" s="56"/>
      <c r="I74" s="56"/>
    </row>
    <row r="75" spans="1:9" ht="19.5" customHeight="1">
      <c r="A75" s="49"/>
      <c r="B75" s="164"/>
      <c r="C75" s="165"/>
      <c r="D75" s="165"/>
      <c r="E75" s="166"/>
      <c r="F75" s="63"/>
      <c r="I75" s="63"/>
    </row>
    <row r="76" spans="1:9" ht="19.5" customHeight="1" thickBot="1">
      <c r="A76" s="49"/>
      <c r="B76" s="64"/>
      <c r="C76" s="64"/>
      <c r="D76" s="64"/>
      <c r="E76" s="64"/>
      <c r="F76" s="65"/>
      <c r="I76" s="66"/>
    </row>
    <row r="77" spans="1:9" ht="9.75" customHeight="1">
      <c r="B77" s="167"/>
      <c r="C77" s="167"/>
      <c r="D77" s="167"/>
      <c r="E77" s="167"/>
      <c r="F77" s="67"/>
      <c r="I77" s="67"/>
    </row>
    <row r="78" spans="1:9" ht="9.75" customHeight="1">
      <c r="B78" s="167"/>
      <c r="C78" s="167"/>
      <c r="D78" s="167"/>
      <c r="E78" s="167"/>
      <c r="F78" s="67"/>
      <c r="I78" s="67"/>
    </row>
    <row r="79" spans="1:9" s="69" customFormat="1" ht="9.75" customHeight="1">
      <c r="A79" s="34"/>
      <c r="B79" s="168" t="s">
        <v>20</v>
      </c>
      <c r="C79" s="168"/>
      <c r="D79" s="168"/>
      <c r="E79" s="168"/>
      <c r="F79" s="43"/>
      <c r="G79" s="68"/>
      <c r="I79" s="43"/>
    </row>
    <row r="80" spans="1:9" s="69" customFormat="1" ht="19.5" customHeight="1">
      <c r="A80" s="34"/>
      <c r="B80" s="168"/>
      <c r="C80" s="168"/>
      <c r="D80" s="168"/>
      <c r="E80" s="168"/>
      <c r="F80" s="43"/>
      <c r="G80" s="68"/>
      <c r="I80" s="43"/>
    </row>
    <row r="81" spans="1:9" s="69" customFormat="1" ht="19.5" customHeight="1">
      <c r="A81" s="34"/>
      <c r="B81" s="168"/>
      <c r="C81" s="168"/>
      <c r="D81" s="168"/>
      <c r="E81" s="168"/>
      <c r="F81" s="43"/>
      <c r="G81" s="68"/>
      <c r="I81" s="43"/>
    </row>
    <row r="82" spans="1:9" ht="19.5" customHeight="1">
      <c r="B82" s="168"/>
      <c r="C82" s="168"/>
      <c r="D82" s="168"/>
      <c r="E82" s="168"/>
      <c r="F82" s="43"/>
      <c r="I82" s="43"/>
    </row>
    <row r="83" spans="1:9" ht="19.5" customHeight="1">
      <c r="C83" s="86" t="s">
        <v>5</v>
      </c>
      <c r="E83" s="71"/>
    </row>
    <row r="84" spans="1:9" ht="19.5" customHeight="1">
      <c r="C84" s="72"/>
    </row>
    <row r="85" spans="1:9" ht="19.5" customHeight="1">
      <c r="C85" s="72"/>
    </row>
    <row r="86" spans="1:9" ht="19.5" customHeight="1">
      <c r="C86" s="73"/>
    </row>
    <row r="87" spans="1:9" ht="19.5" customHeight="1">
      <c r="C87" s="74" t="s">
        <v>37</v>
      </c>
    </row>
    <row r="88" spans="1:9" ht="19.5" customHeight="1" thickBot="1">
      <c r="B88" s="75"/>
      <c r="C88" s="76"/>
      <c r="D88" s="76"/>
      <c r="E88" s="76"/>
    </row>
    <row r="89" spans="1:9" s="77" customFormat="1" ht="19.5" customHeight="1">
      <c r="B89" s="155" t="s">
        <v>649</v>
      </c>
      <c r="C89" s="155"/>
      <c r="D89" s="155"/>
      <c r="E89" s="155"/>
      <c r="G89" s="36"/>
    </row>
    <row r="90" spans="1:9" s="77" customFormat="1" ht="19.5" customHeight="1">
      <c r="B90" s="154"/>
      <c r="C90" s="154"/>
      <c r="D90" s="154"/>
      <c r="E90" s="154"/>
      <c r="G90" s="36"/>
    </row>
    <row r="91" spans="1:9" ht="21" customHeight="1">
      <c r="B91" s="146" t="s">
        <v>650</v>
      </c>
      <c r="C91" s="147"/>
      <c r="D91" s="147"/>
      <c r="E91" s="148"/>
    </row>
    <row r="92" spans="1:9" ht="21" customHeight="1">
      <c r="B92" s="149"/>
      <c r="C92" s="150"/>
      <c r="D92" s="150"/>
      <c r="E92" s="151"/>
    </row>
    <row r="93" spans="1:9" ht="21" customHeight="1">
      <c r="B93" s="139" t="s">
        <v>653</v>
      </c>
      <c r="C93" s="140"/>
      <c r="D93" s="140"/>
      <c r="E93" s="141"/>
      <c r="F93" s="67"/>
      <c r="I93" s="67"/>
    </row>
    <row r="94" spans="1:9" ht="21" customHeight="1">
      <c r="B94" s="142"/>
      <c r="C94" s="143"/>
      <c r="D94" s="143"/>
      <c r="E94" s="144"/>
      <c r="F94" s="67"/>
      <c r="I94" s="67"/>
    </row>
    <row r="95" spans="1:9" ht="19.5" hidden="1" customHeight="1"/>
    <row r="96" spans="1:9" ht="19.5" hidden="1" customHeight="1"/>
    <row r="97" ht="19.5" hidden="1" customHeight="1"/>
    <row r="98" ht="19.5" hidden="1" customHeight="1"/>
    <row r="99" ht="19.5" hidden="1" customHeight="1"/>
    <row r="100" ht="19.5" hidden="1" customHeight="1"/>
    <row r="101" ht="19.5" hidden="1" customHeight="1"/>
    <row r="102" ht="19.5" hidden="1" customHeight="1"/>
    <row r="103" ht="19.5" hidden="1" customHeight="1"/>
    <row r="104" ht="19.5" hidden="1" customHeight="1"/>
    <row r="105" ht="19.5" hidden="1" customHeight="1"/>
    <row r="106" ht="19.5" hidden="1" customHeight="1"/>
    <row r="107" ht="19.5" hidden="1" customHeight="1"/>
    <row r="108" ht="19.5" hidden="1" customHeight="1"/>
    <row r="109" ht="19.5" hidden="1" customHeight="1"/>
    <row r="110" ht="19.5" hidden="1" customHeight="1"/>
    <row r="111" ht="19.5" hidden="1" customHeight="1"/>
    <row r="112" ht="19.5" hidden="1" customHeight="1"/>
    <row r="113" ht="19.5" hidden="1" customHeight="1"/>
    <row r="114" ht="19.5" hidden="1" customHeight="1"/>
    <row r="115" ht="19.5" hidden="1" customHeight="1"/>
  </sheetData>
  <sheetProtection algorithmName="SHA-512" hashValue="JDTSzZ12QiCSutyOf3/ZXEZ5L/DWQh+dlOzv8xa4BuXmpBcNDT3IjOb5bsIkV+4nfWSf9rXcIv+EL8ZTdyXwhg==" saltValue="oEd+w+MA9gPfVkNUUlBEfA==" spinCount="100000" sheet="1" selectLockedCells="1"/>
  <dataConsolidate link="1"/>
  <mergeCells count="43">
    <mergeCell ref="C27:D27"/>
    <mergeCell ref="C50:D50"/>
    <mergeCell ref="C51:D51"/>
    <mergeCell ref="C26:D26"/>
    <mergeCell ref="B5:E5"/>
    <mergeCell ref="B6:E7"/>
    <mergeCell ref="B9:E9"/>
    <mergeCell ref="B21:E21"/>
    <mergeCell ref="B23:E23"/>
    <mergeCell ref="B24:E25"/>
    <mergeCell ref="B29:E29"/>
    <mergeCell ref="B59:E59"/>
    <mergeCell ref="C68:D68"/>
    <mergeCell ref="C54:D54"/>
    <mergeCell ref="H2:H7"/>
    <mergeCell ref="C56:D56"/>
    <mergeCell ref="B30:E31"/>
    <mergeCell ref="C40:D40"/>
    <mergeCell ref="C33:D33"/>
    <mergeCell ref="C36:D36"/>
    <mergeCell ref="C42:D42"/>
    <mergeCell ref="C44:D44"/>
    <mergeCell ref="C35:D35"/>
    <mergeCell ref="C32:D32"/>
    <mergeCell ref="C53:D53"/>
    <mergeCell ref="B38:E38"/>
    <mergeCell ref="B1:E4"/>
    <mergeCell ref="B93:E94"/>
    <mergeCell ref="H10:H12"/>
    <mergeCell ref="B91:E92"/>
    <mergeCell ref="K2:L2"/>
    <mergeCell ref="C57:D57"/>
    <mergeCell ref="B90:E90"/>
    <mergeCell ref="B89:E89"/>
    <mergeCell ref="B46:D46"/>
    <mergeCell ref="C67:D67"/>
    <mergeCell ref="C65:D66"/>
    <mergeCell ref="C61:D62"/>
    <mergeCell ref="C63:D63"/>
    <mergeCell ref="B69:E75"/>
    <mergeCell ref="B77:E78"/>
    <mergeCell ref="B79:E82"/>
    <mergeCell ref="B48:E48"/>
  </mergeCells>
  <phoneticPr fontId="1" type="noConversion"/>
  <conditionalFormatting sqref="D10:D19 E26 E32 E35 E40 E42 E44 E50 E53 E56 E61 E65">
    <cfRule type="expression" dxfId="9" priority="5">
      <formula>AND((COUNTBLANK($D$10:$D$19)+COUNTBLANK($E$26:$E$65)-26)&lt;21, ISBLANK(D10))</formula>
    </cfRule>
  </conditionalFormatting>
  <conditionalFormatting sqref="D16 D19">
    <cfRule type="expression" dxfId="8" priority="1">
      <formula>AND((COUNTBLANK($D$10:$D$19)+COUNTBLANK($E$26:$E$65)-26)&lt;21, ISNUMBER(SEARCH(CHAR(10),TRIM(D16))))</formula>
    </cfRule>
    <cfRule type="expression" dxfId="7" priority="3">
      <formula>AND((COUNTBLANK($D$10:$D$19)+COUNTBLANK($E$26:$E$65)-26)&lt;21, ISNUMBER(SEARCH(" ",TRIM(D16))))</formula>
    </cfRule>
    <cfRule type="expression" dxfId="6" priority="4">
      <formula>AND((COUNTBLANK($D$10:$D$19)+COUNTBLANK($E$26:$E$65)-26)&lt;21, NOT(ISNUMBER(SEARCH("@",D16))))</formula>
    </cfRule>
  </conditionalFormatting>
  <conditionalFormatting sqref="H2:H7">
    <cfRule type="expression" dxfId="5" priority="8">
      <formula>$L$3=1</formula>
    </cfRule>
  </conditionalFormatting>
  <dataValidations count="2">
    <dataValidation type="list" showInputMessage="1" showErrorMessage="1" sqref="E65 E42 E44 E50 E35 E56 E32 E40 E61 E53" xr:uid="{00000000-0002-0000-0000-000000000000}">
      <formula1>"Yes, No"</formula1>
    </dataValidation>
    <dataValidation type="list" showErrorMessage="1" sqref="E26" xr:uid="{00000000-0002-0000-0000-000001000000}">
      <formula1>"Yes, No"</formula1>
    </dataValidation>
  </dataValidations>
  <pageMargins left="0.25" right="0.25" top="0.75" bottom="0.75" header="0.3" footer="0.3"/>
  <pageSetup paperSize="9" scale="76" fitToHeight="0" orientation="portrait" r:id="rId1"/>
  <headerFooter>
    <oddFooter>&amp;C&amp;P</oddFooter>
  </headerFooter>
  <rowBreaks count="1" manualBreakCount="1">
    <brk id="46" max="5"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N80"/>
  <sheetViews>
    <sheetView showGridLines="0" zoomScale="90" zoomScaleNormal="90" workbookViewId="0">
      <selection activeCell="B15" sqref="B15"/>
    </sheetView>
  </sheetViews>
  <sheetFormatPr defaultColWidth="0" defaultRowHeight="17.25" customHeight="1" zeroHeight="1"/>
  <cols>
    <col min="1" max="1" width="2.85546875" style="34" customWidth="1"/>
    <col min="2" max="2" width="64" style="79" customWidth="1"/>
    <col min="3" max="3" width="35.7109375" style="79" customWidth="1"/>
    <col min="4" max="4" width="26.140625" style="79" customWidth="1"/>
    <col min="5" max="5" width="17.7109375" style="79" customWidth="1"/>
    <col min="6" max="6" width="37.7109375" style="79" bestFit="1" customWidth="1"/>
    <col min="7" max="7" width="37.7109375" style="115" hidden="1" customWidth="1"/>
    <col min="8" max="8" width="2.85546875" style="34" customWidth="1"/>
    <col min="9" max="9" width="2.85546875" style="36" customWidth="1"/>
    <col min="10" max="10" width="70" style="34" customWidth="1"/>
    <col min="11" max="11" width="2.85546875" style="34" customWidth="1"/>
    <col min="12" max="12" width="34.5703125" style="34" hidden="1" customWidth="1"/>
    <col min="13" max="13" width="35.28515625" style="34" hidden="1" customWidth="1"/>
    <col min="14" max="14" width="9.140625" style="34" hidden="1" customWidth="1"/>
    <col min="15" max="16384" width="9.140625" style="34" hidden="1"/>
  </cols>
  <sheetData>
    <row r="1" spans="1:14" ht="18.75" customHeight="1">
      <c r="A1" s="102"/>
      <c r="B1" s="189" t="s">
        <v>623</v>
      </c>
      <c r="C1" s="189"/>
      <c r="D1" s="189"/>
      <c r="E1" s="189"/>
      <c r="F1" s="189"/>
      <c r="G1" s="103"/>
      <c r="H1" s="102"/>
      <c r="K1" s="35"/>
    </row>
    <row r="2" spans="1:14" ht="18.75" customHeight="1">
      <c r="A2" s="102"/>
      <c r="B2" s="189"/>
      <c r="C2" s="189"/>
      <c r="D2" s="189"/>
      <c r="E2" s="189"/>
      <c r="F2" s="189"/>
      <c r="G2" s="103"/>
      <c r="H2" s="102"/>
      <c r="J2" s="172" t="s">
        <v>624</v>
      </c>
      <c r="K2" s="37"/>
      <c r="M2" s="152" t="s">
        <v>344</v>
      </c>
      <c r="N2" s="152"/>
    </row>
    <row r="3" spans="1:14" ht="18.75" customHeight="1">
      <c r="A3" s="102"/>
      <c r="B3" s="102"/>
      <c r="C3" s="102"/>
      <c r="D3" s="102"/>
      <c r="E3" s="102"/>
      <c r="F3" s="102"/>
      <c r="G3" s="104"/>
      <c r="H3" s="102"/>
      <c r="J3" s="172"/>
      <c r="K3" s="37"/>
      <c r="M3" s="38" t="s">
        <v>345</v>
      </c>
      <c r="N3" s="39">
        <f>IF(AND(N5=1,N4=0),1,0)</f>
        <v>0</v>
      </c>
    </row>
    <row r="4" spans="1:14" ht="18.95" customHeight="1">
      <c r="A4" s="102"/>
      <c r="B4" s="190" t="s">
        <v>654</v>
      </c>
      <c r="C4" s="191"/>
      <c r="D4" s="191"/>
      <c r="E4" s="191"/>
      <c r="F4" s="192"/>
      <c r="G4" s="105"/>
      <c r="H4" s="102"/>
      <c r="J4" s="172"/>
      <c r="K4" s="37"/>
      <c r="M4" s="38" t="s">
        <v>343</v>
      </c>
      <c r="N4" s="39">
        <f>IF(COUNT(A15:A34)=SUM(A15:A34),1,0)</f>
        <v>1</v>
      </c>
    </row>
    <row r="5" spans="1:14" ht="18.95" customHeight="1">
      <c r="A5" s="102"/>
      <c r="B5" s="193"/>
      <c r="C5" s="194"/>
      <c r="D5" s="194"/>
      <c r="E5" s="194"/>
      <c r="F5" s="195"/>
      <c r="G5" s="105"/>
      <c r="H5" s="102"/>
      <c r="J5" s="172"/>
      <c r="K5" s="40"/>
      <c r="M5" s="41" t="s">
        <v>340</v>
      </c>
      <c r="N5" s="42">
        <f>IF(COUNTA(B15:F34)&gt;0,1,0)</f>
        <v>0</v>
      </c>
    </row>
    <row r="6" spans="1:14" ht="18.95" customHeight="1">
      <c r="A6" s="102"/>
      <c r="B6" s="193"/>
      <c r="C6" s="194"/>
      <c r="D6" s="194"/>
      <c r="E6" s="194"/>
      <c r="F6" s="195"/>
      <c r="G6" s="105"/>
      <c r="H6" s="102"/>
      <c r="J6" s="172"/>
      <c r="K6" s="43"/>
    </row>
    <row r="7" spans="1:14" ht="18.95" customHeight="1">
      <c r="A7" s="102"/>
      <c r="B7" s="193"/>
      <c r="C7" s="194"/>
      <c r="D7" s="194"/>
      <c r="E7" s="194"/>
      <c r="F7" s="195"/>
      <c r="G7" s="105"/>
      <c r="H7" s="102"/>
      <c r="J7" s="172"/>
      <c r="K7" s="43"/>
    </row>
    <row r="8" spans="1:14" ht="18.95" customHeight="1">
      <c r="A8" s="102"/>
      <c r="B8" s="193"/>
      <c r="C8" s="194"/>
      <c r="D8" s="194"/>
      <c r="E8" s="194"/>
      <c r="F8" s="195"/>
      <c r="G8" s="105"/>
      <c r="H8" s="102"/>
      <c r="J8" s="172"/>
      <c r="K8" s="44"/>
    </row>
    <row r="9" spans="1:14" ht="18.95" customHeight="1">
      <c r="A9" s="102"/>
      <c r="B9" s="193"/>
      <c r="C9" s="194"/>
      <c r="D9" s="194"/>
      <c r="E9" s="194"/>
      <c r="F9" s="195"/>
      <c r="G9" s="105"/>
      <c r="H9" s="102"/>
      <c r="I9" s="47"/>
      <c r="J9" s="172"/>
      <c r="K9" s="46"/>
    </row>
    <row r="10" spans="1:14" ht="18.95" customHeight="1">
      <c r="A10" s="102"/>
      <c r="B10" s="193"/>
      <c r="C10" s="194"/>
      <c r="D10" s="194"/>
      <c r="E10" s="194"/>
      <c r="F10" s="195"/>
      <c r="G10" s="105"/>
      <c r="H10" s="102"/>
      <c r="I10" s="51"/>
      <c r="J10" s="172"/>
      <c r="K10" s="50"/>
    </row>
    <row r="11" spans="1:14" ht="18.95" customHeight="1">
      <c r="A11" s="102"/>
      <c r="B11" s="193"/>
      <c r="C11" s="194"/>
      <c r="D11" s="194"/>
      <c r="E11" s="194"/>
      <c r="F11" s="195"/>
      <c r="G11" s="105"/>
      <c r="H11" s="102"/>
      <c r="I11" s="51"/>
      <c r="J11" s="172"/>
      <c r="K11" s="50"/>
    </row>
    <row r="12" spans="1:14" ht="18.95" customHeight="1">
      <c r="A12" s="102"/>
      <c r="B12" s="196"/>
      <c r="C12" s="197"/>
      <c r="D12" s="197"/>
      <c r="E12" s="197"/>
      <c r="F12" s="198"/>
      <c r="G12" s="105"/>
      <c r="H12" s="102"/>
      <c r="I12" s="51"/>
      <c r="J12" s="106"/>
      <c r="K12" s="50"/>
    </row>
    <row r="13" spans="1:14" ht="18.75" customHeight="1">
      <c r="A13" s="102"/>
      <c r="B13" s="107"/>
      <c r="C13" s="107"/>
      <c r="D13" s="107"/>
      <c r="E13" s="107"/>
      <c r="F13" s="107"/>
      <c r="G13" s="104"/>
      <c r="H13" s="102"/>
      <c r="I13" s="51"/>
      <c r="J13" s="106"/>
      <c r="K13" s="50"/>
    </row>
    <row r="14" spans="1:14" s="48" customFormat="1" ht="30">
      <c r="A14" s="102"/>
      <c r="B14" s="116" t="s">
        <v>14</v>
      </c>
      <c r="C14" s="116" t="s">
        <v>35</v>
      </c>
      <c r="D14" s="116" t="s">
        <v>25</v>
      </c>
      <c r="E14" s="117" t="s">
        <v>324</v>
      </c>
      <c r="F14" s="116" t="s">
        <v>0</v>
      </c>
      <c r="G14" s="108" t="s">
        <v>607</v>
      </c>
      <c r="H14" s="102"/>
      <c r="I14" s="51"/>
      <c r="J14" s="106"/>
      <c r="K14" s="50"/>
    </row>
    <row r="15" spans="1:14" s="113" customFormat="1" ht="18.75" customHeight="1">
      <c r="A15" s="109" t="str">
        <f>IF(COUNTA(B15:F15)=0,"",IF(AND(OR(RIGHT(TRIM(B15),4)="2420",RIGHT(TRIM(B15),4)="2630",RIGHT(TRIM(B15),4)="2631"),COUNTA(D15:D15)=0),0,1)*IF(AND(OR(RIGHT(TRIM(B15),4)="2420",RIGHT(TRIM(B15),4)="2630",RIGHT(TRIM(B15),4)="2631"),COUNTA(B15:F15)&lt;&gt;5),0,1)*IF(AND(NOT(OR(RIGHT(TRIM(B15),4)="2420",RIGHT(TRIM(B15),4)="2630",RIGHT(TRIM(B15),4)="2631")),COUNTA(D15:D15)&lt;&gt;0),0,1)*IF(AND(NOT(OR(RIGHT(TRIM(B15),4)="2420",RIGHT(TRIM(B15),4)="2630",RIGHT(TRIM(B15),4)="2631")),COUNTA(B15:C15,E15:F15)&lt;&gt;4),0,1)*IF(IFERROR(AND(NOT(AND(AND(_xlfn.NUMBERVALUE(LEFT(E15,4))&gt;2000,_xlfn.NUMBERVALUE(LEFT(E15,4))&lt;2030),AND(_xlfn.NUMBERVALUE(MID(E15,6,2))&gt;0,_xlfn.NUMBERVALUE(MID(E15,6,2))&lt;13),AND(_xlfn.NUMBERVALUE(MID(E15,9,2))&gt;0,_xlfn.NUMBERVALUE(MID(E15,9,2))&lt;32),MID(E15,5,1)="-",MID(E15,8,1)="-",LEN(E15)=10))),TRUE),0,1))</f>
        <v/>
      </c>
      <c r="B15" s="118"/>
      <c r="C15" s="118"/>
      <c r="D15" s="118"/>
      <c r="E15" s="119"/>
      <c r="F15" s="118"/>
      <c r="G15" s="110" t="str">
        <f>IF(F15&lt;&gt;"", INDEX(Lists!$D$2:$D$256, MATCH(F15, Lists!$B$2:$B$256, 0)), "")</f>
        <v/>
      </c>
      <c r="H15" s="102"/>
      <c r="I15" s="51"/>
      <c r="J15" s="106"/>
      <c r="K15" s="50"/>
      <c r="L15" s="111" t="str">
        <f>IF(B15&lt;&gt;"", INDEX(Lists!$C$2:$C$16, MATCH(B15, Lists!$A$2:$A$16, 0)), "")</f>
        <v/>
      </c>
      <c r="M15" s="112" t="str">
        <f>IF(F15&lt;&gt;"", INDEX(Lists!$D$2:$D$256, MATCH(F15, Lists!$B$2:$B$256, 0)), "")</f>
        <v/>
      </c>
    </row>
    <row r="16" spans="1:14" s="113" customFormat="1" ht="18.75" customHeight="1">
      <c r="A16" s="109" t="str">
        <f>IF(COUNTA(B16:F16)=0,"",IF(AND(OR(RIGHT(TRIM(B16),4)="2420",RIGHT(TRIM(B16),4)="2630",RIGHT(TRIM(B16),4)="2631"),COUNTA(D16:D16)=0),0,1)*IF(AND(OR(RIGHT(TRIM(B16),4)="2420",RIGHT(TRIM(B16),4)="2630",RIGHT(TRIM(B16),4)="2631"),COUNTA(B16:F16)&lt;&gt;5),0,1)*IF(AND(NOT(OR(RIGHT(TRIM(B16),4)="2420",RIGHT(TRIM(B16),4)="2630",RIGHT(TRIM(B16),4)="2631")),COUNTA(D16:D16)&lt;&gt;0),0,1)*IF(AND(NOT(OR(RIGHT(TRIM(B16),4)="2420",RIGHT(TRIM(B16),4)="2630",RIGHT(TRIM(B16),4)="2631")),COUNTA(B16:C16,E16:F16)&lt;&gt;4),0,1)*IF(IFERROR(AND(NOT(AND(AND(_xlfn.NUMBERVALUE(LEFT(E16,4))&gt;2000,_xlfn.NUMBERVALUE(LEFT(E16,4))&lt;2030),AND(_xlfn.NUMBERVALUE(MID(E16,6,2))&gt;0,_xlfn.NUMBERVALUE(MID(E16,6,2))&lt;13),AND(_xlfn.NUMBERVALUE(MID(E16,9,2))&gt;0,_xlfn.NUMBERVALUE(MID(E16,9,2))&lt;32),MID(E16,5,1)="-",MID(E16,8,1)="-",LEN(E16)=10))),TRUE),0,1))</f>
        <v/>
      </c>
      <c r="B16" s="118"/>
      <c r="C16" s="118"/>
      <c r="D16" s="118"/>
      <c r="E16" s="119"/>
      <c r="F16" s="118"/>
      <c r="G16" s="110" t="str">
        <f>IF(F16&lt;&gt;"", INDEX(Lists!$D$2:$D$256, MATCH(F16, Lists!$B$2:$B$256, 0)), "")</f>
        <v/>
      </c>
      <c r="H16" s="102"/>
      <c r="I16" s="51"/>
      <c r="J16" s="106"/>
      <c r="K16" s="50"/>
      <c r="L16" s="111" t="str">
        <f>IF(B16&lt;&gt;"", INDEX(Lists!$C$2:$C$16, MATCH(B16, Lists!$A$2:$A$16, 0)), "")</f>
        <v/>
      </c>
      <c r="M16" s="112" t="str">
        <f>IF(F16&lt;&gt;"", INDEX(Lists!$D$2:$D$256, MATCH(F16, Lists!$B$2:$B$256, 0)), "")</f>
        <v/>
      </c>
    </row>
    <row r="17" spans="1:13" s="113" customFormat="1" ht="18.75" customHeight="1">
      <c r="A17" s="109" t="str">
        <f t="shared" ref="A17:A34" si="0">IF(COUNTA(B17:F17)=0,"",IF(AND(OR(RIGHT(TRIM(B17),4)="2420",RIGHT(TRIM(B17),4)="2630",RIGHT(TRIM(B17),4)="2631"),COUNTA(D17:D17)=0),0,1)*IF(AND(OR(RIGHT(TRIM(B17),4)="2420",RIGHT(TRIM(B17),4)="2630",RIGHT(TRIM(B17),4)="2631"),COUNTA(B17:F17)&lt;&gt;5),0,1)*IF(AND(NOT(OR(RIGHT(TRIM(B17),4)="2420",RIGHT(TRIM(B17),4)="2630",RIGHT(TRIM(B17),4)="2631")),COUNTA(D17:D17)&lt;&gt;0),0,1)*IF(AND(NOT(OR(RIGHT(TRIM(B17),4)="2420",RIGHT(TRIM(B17),4)="2630",RIGHT(TRIM(B17),4)="2631")),COUNTA(B17:C17,E17:F17)&lt;&gt;4),0,1)*IF(IFERROR(AND(NOT(AND(AND(_xlfn.NUMBERVALUE(LEFT(E17,4))&gt;2000,_xlfn.NUMBERVALUE(LEFT(E17,4))&lt;2030),AND(_xlfn.NUMBERVALUE(MID(E17,6,2))&gt;0,_xlfn.NUMBERVALUE(MID(E17,6,2))&lt;13),AND(_xlfn.NUMBERVALUE(MID(E17,9,2))&gt;0,_xlfn.NUMBERVALUE(MID(E17,9,2))&lt;32),MID(E17,5,1)="-",MID(E17,8,1)="-",LEN(E17)=10))),TRUE),0,1))</f>
        <v/>
      </c>
      <c r="B17" s="118"/>
      <c r="C17" s="118"/>
      <c r="D17" s="118"/>
      <c r="E17" s="119"/>
      <c r="F17" s="118"/>
      <c r="G17" s="110" t="str">
        <f>IF(F17&lt;&gt;"", INDEX(Lists!$D$2:$D$256, MATCH(F17, Lists!$B$2:$B$256, 0)), "")</f>
        <v/>
      </c>
      <c r="H17" s="102"/>
      <c r="I17" s="51"/>
      <c r="J17" s="106"/>
      <c r="K17" s="49"/>
      <c r="L17" s="111" t="str">
        <f>IF(B17&lt;&gt;"", INDEX(Lists!$C$2:$C$16, MATCH(B17, Lists!$A$2:$A$16, 0)), "")</f>
        <v/>
      </c>
      <c r="M17" s="112" t="str">
        <f>IF(F17&lt;&gt;"", INDEX(Lists!$D$2:$D$256, MATCH(F17, Lists!$B$2:$B$256, 0)), "")</f>
        <v/>
      </c>
    </row>
    <row r="18" spans="1:13" s="113" customFormat="1" ht="18.75" customHeight="1">
      <c r="A18" s="109" t="str">
        <f t="shared" si="0"/>
        <v/>
      </c>
      <c r="B18" s="118"/>
      <c r="C18" s="118"/>
      <c r="D18" s="118"/>
      <c r="E18" s="119"/>
      <c r="F18" s="118"/>
      <c r="G18" s="110" t="str">
        <f>IF(F18&lt;&gt;"", INDEX(Lists!$D$2:$D$256, MATCH(F18, Lists!$B$2:$B$256, 0)), "")</f>
        <v/>
      </c>
      <c r="H18" s="102"/>
      <c r="I18" s="51"/>
      <c r="J18" s="106"/>
      <c r="K18" s="50"/>
      <c r="L18" s="111" t="str">
        <f>IF(B18&lt;&gt;"", INDEX(Lists!$C$2:$C$16, MATCH(B18, Lists!$A$2:$A$16, 0)), "")</f>
        <v/>
      </c>
      <c r="M18" s="112" t="str">
        <f>IF(F18&lt;&gt;"", INDEX(Lists!$D$2:$D$256, MATCH(F18, Lists!$B$2:$B$256, 0)), "")</f>
        <v/>
      </c>
    </row>
    <row r="19" spans="1:13" s="113" customFormat="1" ht="18.75" customHeight="1">
      <c r="A19" s="109" t="str">
        <f t="shared" si="0"/>
        <v/>
      </c>
      <c r="B19" s="118"/>
      <c r="C19" s="118"/>
      <c r="D19" s="118"/>
      <c r="E19" s="119"/>
      <c r="F19" s="118"/>
      <c r="G19" s="110" t="str">
        <f>IF(F19&lt;&gt;"", INDEX(Lists!$D$2:$D$256, MATCH(F19, Lists!$B$2:$B$256, 0)), "")</f>
        <v/>
      </c>
      <c r="H19" s="102"/>
      <c r="I19" s="51"/>
      <c r="J19" s="106"/>
      <c r="K19" s="50"/>
      <c r="L19" s="111" t="str">
        <f>IF(B19&lt;&gt;"", INDEX(Lists!$C$2:$C$16, MATCH(B19, Lists!$A$2:$A$16, 0)), "")</f>
        <v/>
      </c>
      <c r="M19" s="112" t="str">
        <f>IF(F19&lt;&gt;"", INDEX(Lists!$D$2:$D$256, MATCH(F19, Lists!$B$2:$B$256, 0)), "")</f>
        <v/>
      </c>
    </row>
    <row r="20" spans="1:13" s="113" customFormat="1" ht="18.75" customHeight="1">
      <c r="A20" s="109" t="str">
        <f t="shared" si="0"/>
        <v/>
      </c>
      <c r="B20" s="118"/>
      <c r="C20" s="118"/>
      <c r="D20" s="118"/>
      <c r="E20" s="119"/>
      <c r="F20" s="118"/>
      <c r="G20" s="110" t="str">
        <f>IF(F20&lt;&gt;"", INDEX(Lists!$D$2:$D$256, MATCH(F20, Lists!$B$2:$B$256, 0)), "")</f>
        <v/>
      </c>
      <c r="H20" s="102"/>
      <c r="I20" s="51"/>
      <c r="J20" s="106"/>
      <c r="K20" s="49"/>
      <c r="L20" s="111" t="str">
        <f>IF(B20&lt;&gt;"", INDEX(Lists!$C$2:$C$16, MATCH(B20, Lists!$A$2:$A$16, 0)), "")</f>
        <v/>
      </c>
      <c r="M20" s="112" t="str">
        <f>IF(F20&lt;&gt;"", INDEX(Lists!$D$2:$D$256, MATCH(F20, Lists!$B$2:$B$256, 0)), "")</f>
        <v/>
      </c>
    </row>
    <row r="21" spans="1:13" s="113" customFormat="1" ht="18.75" customHeight="1">
      <c r="A21" s="109" t="str">
        <f t="shared" si="0"/>
        <v/>
      </c>
      <c r="B21" s="118"/>
      <c r="C21" s="118"/>
      <c r="D21" s="118"/>
      <c r="E21" s="119"/>
      <c r="F21" s="118"/>
      <c r="G21" s="110" t="str">
        <f>IF(F21&lt;&gt;"", INDEX(Lists!$D$2:$D$256, MATCH(F21, Lists!$B$2:$B$256, 0)), "")</f>
        <v/>
      </c>
      <c r="H21" s="102"/>
      <c r="I21" s="36"/>
      <c r="J21" s="106"/>
      <c r="K21" s="49"/>
      <c r="L21" s="111" t="str">
        <f>IF(B21&lt;&gt;"", INDEX(Lists!$C$2:$C$16, MATCH(B21, Lists!$A$2:$A$16, 0)), "")</f>
        <v/>
      </c>
      <c r="M21" s="112" t="str">
        <f>IF(F21&lt;&gt;"", INDEX(Lists!$D$2:$D$256, MATCH(F21, Lists!$B$2:$B$256, 0)), "")</f>
        <v/>
      </c>
    </row>
    <row r="22" spans="1:13" s="113" customFormat="1" ht="18.75" customHeight="1">
      <c r="A22" s="109" t="str">
        <f t="shared" si="0"/>
        <v/>
      </c>
      <c r="B22" s="118"/>
      <c r="C22" s="118"/>
      <c r="D22" s="118"/>
      <c r="E22" s="119"/>
      <c r="F22" s="118"/>
      <c r="G22" s="110" t="str">
        <f>IF(F22&lt;&gt;"", INDEX(Lists!$D$2:$D$256, MATCH(F22, Lists!$B$2:$B$256, 0)), "")</f>
        <v/>
      </c>
      <c r="H22" s="102"/>
      <c r="I22" s="36"/>
      <c r="J22" s="106"/>
      <c r="K22" s="54"/>
      <c r="L22" s="111" t="str">
        <f>IF(B22&lt;&gt;"", INDEX(Lists!$C$2:$C$16, MATCH(B22, Lists!$A$2:$A$16, 0)), "")</f>
        <v/>
      </c>
      <c r="M22" s="112" t="str">
        <f>IF(F22&lt;&gt;"", INDEX(Lists!$D$2:$D$256, MATCH(F22, Lists!$B$2:$B$256, 0)), "")</f>
        <v/>
      </c>
    </row>
    <row r="23" spans="1:13" s="113" customFormat="1" ht="18.75" customHeight="1">
      <c r="A23" s="109" t="str">
        <f t="shared" si="0"/>
        <v/>
      </c>
      <c r="B23" s="118"/>
      <c r="C23" s="118"/>
      <c r="D23" s="118"/>
      <c r="E23" s="119"/>
      <c r="F23" s="118"/>
      <c r="G23" s="110" t="str">
        <f>IF(F23&lt;&gt;"", INDEX(Lists!$D$2:$D$256, MATCH(F23, Lists!$B$2:$B$256, 0)), "")</f>
        <v/>
      </c>
      <c r="H23" s="102"/>
      <c r="I23" s="36"/>
      <c r="J23" s="34"/>
      <c r="K23" s="49"/>
      <c r="L23" s="111" t="str">
        <f>IF(B23&lt;&gt;"", INDEX(Lists!$C$2:$C$16, MATCH(B23, Lists!$A$2:$A$16, 0)), "")</f>
        <v/>
      </c>
      <c r="M23" s="112" t="str">
        <f>IF(F23&lt;&gt;"", INDEX(Lists!$D$2:$D$256, MATCH(F23, Lists!$B$2:$B$256, 0)), "")</f>
        <v/>
      </c>
    </row>
    <row r="24" spans="1:13" s="113" customFormat="1" ht="18.75" customHeight="1">
      <c r="A24" s="109" t="str">
        <f t="shared" si="0"/>
        <v/>
      </c>
      <c r="B24" s="118"/>
      <c r="C24" s="118"/>
      <c r="D24" s="118"/>
      <c r="E24" s="119"/>
      <c r="F24" s="118"/>
      <c r="G24" s="110" t="str">
        <f>IF(F24&lt;&gt;"", INDEX(Lists!$D$2:$D$256, MATCH(F24, Lists!$B$2:$B$256, 0)), "")</f>
        <v/>
      </c>
      <c r="H24" s="102"/>
      <c r="I24" s="55"/>
      <c r="J24" s="48"/>
      <c r="K24" s="46"/>
      <c r="L24" s="111" t="str">
        <f>IF(B24&lt;&gt;"", INDEX(Lists!$C$2:$C$16, MATCH(B24, Lists!$A$2:$A$16, 0)), "")</f>
        <v/>
      </c>
      <c r="M24" s="112" t="str">
        <f>IF(F24&lt;&gt;"", INDEX(Lists!$D$2:$D$256, MATCH(F24, Lists!$B$2:$B$256, 0)), "")</f>
        <v/>
      </c>
    </row>
    <row r="25" spans="1:13" s="113" customFormat="1" ht="18.75" customHeight="1">
      <c r="A25" s="109" t="str">
        <f t="shared" si="0"/>
        <v/>
      </c>
      <c r="B25" s="118"/>
      <c r="C25" s="118"/>
      <c r="D25" s="118"/>
      <c r="E25" s="119"/>
      <c r="F25" s="118"/>
      <c r="G25" s="110" t="str">
        <f>IF(F25&lt;&gt;"", INDEX(Lists!$D$2:$D$256, MATCH(F25, Lists!$B$2:$B$256, 0)), "")</f>
        <v/>
      </c>
      <c r="H25" s="102"/>
      <c r="I25" s="36"/>
      <c r="J25" s="34"/>
      <c r="K25" s="56"/>
      <c r="L25" s="111" t="str">
        <f>IF(B25&lt;&gt;"", INDEX(Lists!$C$2:$C$16, MATCH(B25, Lists!$A$2:$A$16, 0)), "")</f>
        <v/>
      </c>
      <c r="M25" s="112" t="str">
        <f>IF(F25&lt;&gt;"", INDEX(Lists!$D$2:$D$256, MATCH(F25, Lists!$B$2:$B$256, 0)), "")</f>
        <v/>
      </c>
    </row>
    <row r="26" spans="1:13" s="113" customFormat="1" ht="18.75" customHeight="1">
      <c r="A26" s="109" t="str">
        <f t="shared" si="0"/>
        <v/>
      </c>
      <c r="B26" s="118"/>
      <c r="C26" s="118"/>
      <c r="D26" s="118"/>
      <c r="E26" s="119"/>
      <c r="F26" s="118"/>
      <c r="G26" s="110" t="str">
        <f>IF(F26&lt;&gt;"", INDEX(Lists!$D$2:$D$256, MATCH(F26, Lists!$B$2:$B$256, 0)), "")</f>
        <v/>
      </c>
      <c r="H26" s="102"/>
      <c r="I26" s="36"/>
      <c r="J26" s="34"/>
      <c r="K26" s="56"/>
      <c r="L26" s="111" t="str">
        <f>IF(B26&lt;&gt;"", INDEX(Lists!$C$2:$C$16, MATCH(B26, Lists!$A$2:$A$16, 0)), "")</f>
        <v/>
      </c>
      <c r="M26" s="112" t="str">
        <f>IF(F26&lt;&gt;"", INDEX(Lists!$D$2:$D$256, MATCH(F26, Lists!$B$2:$B$256, 0)), "")</f>
        <v/>
      </c>
    </row>
    <row r="27" spans="1:13" s="113" customFormat="1" ht="18.75" customHeight="1">
      <c r="A27" s="109" t="str">
        <f t="shared" si="0"/>
        <v/>
      </c>
      <c r="B27" s="118"/>
      <c r="C27" s="118"/>
      <c r="D27" s="118"/>
      <c r="E27" s="119"/>
      <c r="F27" s="118"/>
      <c r="G27" s="110" t="str">
        <f>IF(F27&lt;&gt;"", INDEX(Lists!$D$2:$D$256, MATCH(F27, Lists!$B$2:$B$256, 0)), "")</f>
        <v/>
      </c>
      <c r="H27" s="102"/>
      <c r="I27" s="55"/>
      <c r="J27" s="48"/>
      <c r="K27" s="49"/>
      <c r="L27" s="111" t="str">
        <f>IF(B27&lt;&gt;"", INDEX(Lists!$C$2:$C$16, MATCH(B27, Lists!$A$2:$A$16, 0)), "")</f>
        <v/>
      </c>
      <c r="M27" s="112" t="str">
        <f>IF(F27&lt;&gt;"", INDEX(Lists!$D$2:$D$256, MATCH(F27, Lists!$B$2:$B$256, 0)), "")</f>
        <v/>
      </c>
    </row>
    <row r="28" spans="1:13" s="113" customFormat="1" ht="18.75" customHeight="1">
      <c r="A28" s="109" t="str">
        <f t="shared" si="0"/>
        <v/>
      </c>
      <c r="B28" s="118"/>
      <c r="C28" s="118"/>
      <c r="D28" s="118"/>
      <c r="E28" s="119"/>
      <c r="F28" s="118"/>
      <c r="G28" s="110" t="str">
        <f>IF(F28&lt;&gt;"", INDEX(Lists!$D$2:$D$256, MATCH(F28, Lists!$B$2:$B$256, 0)), "")</f>
        <v/>
      </c>
      <c r="H28" s="102"/>
      <c r="I28" s="36"/>
      <c r="J28" s="34"/>
      <c r="K28" s="49"/>
      <c r="L28" s="111" t="str">
        <f>IF(B28&lt;&gt;"", INDEX(Lists!$C$2:$C$16, MATCH(B28, Lists!$A$2:$A$16, 0)), "")</f>
        <v/>
      </c>
      <c r="M28" s="112" t="str">
        <f>IF(F28&lt;&gt;"", INDEX(Lists!$D$2:$D$256, MATCH(F28, Lists!$B$2:$B$256, 0)), "")</f>
        <v/>
      </c>
    </row>
    <row r="29" spans="1:13" s="113" customFormat="1" ht="18.75" customHeight="1">
      <c r="A29" s="109" t="str">
        <f t="shared" si="0"/>
        <v/>
      </c>
      <c r="B29" s="118"/>
      <c r="C29" s="118"/>
      <c r="D29" s="118"/>
      <c r="E29" s="119"/>
      <c r="F29" s="118"/>
      <c r="G29" s="110" t="str">
        <f>IF(F29&lt;&gt;"", INDEX(Lists!$D$2:$D$256, MATCH(F29, Lists!$B$2:$B$256, 0)), "")</f>
        <v/>
      </c>
      <c r="H29" s="102"/>
      <c r="I29" s="36"/>
      <c r="J29" s="34"/>
      <c r="K29" s="49"/>
      <c r="L29" s="111" t="str">
        <f>IF(B29&lt;&gt;"", INDEX(Lists!$C$2:$C$16, MATCH(B29, Lists!$A$2:$A$16, 0)), "")</f>
        <v/>
      </c>
      <c r="M29" s="112" t="str">
        <f>IF(F29&lt;&gt;"", INDEX(Lists!$D$2:$D$256, MATCH(F29, Lists!$B$2:$B$256, 0)), "")</f>
        <v/>
      </c>
    </row>
    <row r="30" spans="1:13" s="113" customFormat="1" ht="18.75" customHeight="1">
      <c r="A30" s="109" t="str">
        <f t="shared" si="0"/>
        <v/>
      </c>
      <c r="B30" s="118"/>
      <c r="C30" s="118"/>
      <c r="D30" s="118"/>
      <c r="E30" s="119"/>
      <c r="F30" s="118"/>
      <c r="G30" s="110" t="str">
        <f>IF(F30&lt;&gt;"", INDEX(Lists!$D$2:$D$256, MATCH(F30, Lists!$B$2:$B$256, 0)), "")</f>
        <v/>
      </c>
      <c r="H30" s="102"/>
      <c r="I30" s="55"/>
      <c r="J30" s="48"/>
      <c r="K30" s="46"/>
      <c r="L30" s="111" t="str">
        <f>IF(B30&lt;&gt;"", INDEX(Lists!$C$2:$C$16, MATCH(B30, Lists!$A$2:$A$16, 0)), "")</f>
        <v/>
      </c>
      <c r="M30" s="112" t="str">
        <f>IF(F30&lt;&gt;"", INDEX(Lists!$D$2:$D$256, MATCH(F30, Lists!$B$2:$B$256, 0)), "")</f>
        <v/>
      </c>
    </row>
    <row r="31" spans="1:13" s="113" customFormat="1" ht="18.75" customHeight="1">
      <c r="A31" s="109" t="str">
        <f t="shared" si="0"/>
        <v/>
      </c>
      <c r="B31" s="118"/>
      <c r="C31" s="118"/>
      <c r="D31" s="118"/>
      <c r="E31" s="119"/>
      <c r="F31" s="118"/>
      <c r="G31" s="110" t="str">
        <f>IF(F31&lt;&gt;"", INDEX(Lists!$D$2:$D$256, MATCH(F31, Lists!$B$2:$B$256, 0)), "")</f>
        <v/>
      </c>
      <c r="H31" s="102"/>
      <c r="I31" s="36"/>
      <c r="J31" s="34"/>
      <c r="K31" s="56"/>
      <c r="L31" s="111" t="str">
        <f>IF(B31&lt;&gt;"", INDEX(Lists!$C$2:$C$16, MATCH(B31, Lists!$A$2:$A$16, 0)), "")</f>
        <v/>
      </c>
      <c r="M31" s="112" t="str">
        <f>IF(F31&lt;&gt;"", INDEX(Lists!$D$2:$D$256, MATCH(F31, Lists!$B$2:$B$256, 0)), "")</f>
        <v/>
      </c>
    </row>
    <row r="32" spans="1:13" s="113" customFormat="1" ht="18.75" customHeight="1">
      <c r="A32" s="109" t="str">
        <f t="shared" si="0"/>
        <v/>
      </c>
      <c r="B32" s="118"/>
      <c r="C32" s="118"/>
      <c r="D32" s="118"/>
      <c r="E32" s="119"/>
      <c r="F32" s="118"/>
      <c r="G32" s="110" t="str">
        <f>IF(F32&lt;&gt;"", INDEX(Lists!$D$2:$D$256, MATCH(F32, Lists!$B$2:$B$256, 0)), "")</f>
        <v/>
      </c>
      <c r="H32" s="102"/>
      <c r="I32" s="36"/>
      <c r="J32" s="34"/>
      <c r="K32" s="56"/>
      <c r="L32" s="111" t="str">
        <f>IF(B32&lt;&gt;"", INDEX(Lists!$C$2:$C$16, MATCH(B32, Lists!$A$2:$A$16, 0)), "")</f>
        <v/>
      </c>
      <c r="M32" s="112" t="str">
        <f>IF(F32&lt;&gt;"", INDEX(Lists!$D$2:$D$256, MATCH(F32, Lists!$B$2:$B$256, 0)), "")</f>
        <v/>
      </c>
    </row>
    <row r="33" spans="1:13" s="113" customFormat="1" ht="18.75" customHeight="1">
      <c r="A33" s="109" t="str">
        <f t="shared" si="0"/>
        <v/>
      </c>
      <c r="B33" s="118"/>
      <c r="C33" s="118"/>
      <c r="D33" s="118"/>
      <c r="E33" s="119"/>
      <c r="F33" s="118"/>
      <c r="G33" s="110" t="str">
        <f>IF(F33&lt;&gt;"", INDEX(Lists!$D$2:$D$256, MATCH(F33, Lists!$B$2:$B$256, 0)), "")</f>
        <v/>
      </c>
      <c r="H33" s="102"/>
      <c r="I33" s="55"/>
      <c r="J33" s="48"/>
      <c r="K33" s="49"/>
      <c r="L33" s="111" t="str">
        <f>IF(B33&lt;&gt;"", INDEX(Lists!$C$2:$C$16, MATCH(B33, Lists!$A$2:$A$16, 0)), "")</f>
        <v/>
      </c>
      <c r="M33" s="112" t="str">
        <f>IF(F33&lt;&gt;"", INDEX(Lists!$D$2:$D$256, MATCH(F33, Lists!$B$2:$B$256, 0)), "")</f>
        <v/>
      </c>
    </row>
    <row r="34" spans="1:13" s="113" customFormat="1" ht="18.75" customHeight="1">
      <c r="A34" s="109" t="str">
        <f t="shared" si="0"/>
        <v/>
      </c>
      <c r="B34" s="118"/>
      <c r="C34" s="118"/>
      <c r="D34" s="118"/>
      <c r="E34" s="119"/>
      <c r="F34" s="118"/>
      <c r="G34" s="110" t="str">
        <f>IF(F34&lt;&gt;"", INDEX(Lists!$D$2:$D$256, MATCH(F34, Lists!$B$2:$B$256, 0)), "")</f>
        <v/>
      </c>
      <c r="H34" s="102"/>
      <c r="I34" s="36"/>
      <c r="J34" s="34"/>
      <c r="K34" s="49"/>
      <c r="L34" s="111" t="str">
        <f>IF(B34&lt;&gt;"", INDEX(Lists!$C$2:$C$16, MATCH(B34, Lists!$A$2:$A$16, 0)), "")</f>
        <v/>
      </c>
      <c r="M34" s="112" t="str">
        <f>IF(F34&lt;&gt;"", INDEX(Lists!$D$2:$D$256, MATCH(F34, Lists!$B$2:$B$256, 0)), "")</f>
        <v/>
      </c>
    </row>
    <row r="35" spans="1:13" ht="18.75" customHeight="1">
      <c r="A35" s="114"/>
      <c r="B35" s="120"/>
      <c r="C35" s="120"/>
      <c r="D35" s="120"/>
      <c r="E35" s="120"/>
      <c r="F35" s="120"/>
      <c r="G35" s="104"/>
      <c r="H35" s="102"/>
      <c r="K35" s="49"/>
    </row>
    <row r="36" spans="1:13" ht="17.25" hidden="1" customHeight="1">
      <c r="I36" s="55"/>
      <c r="J36" s="48"/>
      <c r="K36" s="49"/>
    </row>
    <row r="37" spans="1:13" ht="17.25" hidden="1" customHeight="1">
      <c r="K37" s="49"/>
    </row>
    <row r="38" spans="1:13" ht="17.25" hidden="1" customHeight="1">
      <c r="K38" s="49"/>
    </row>
    <row r="39" spans="1:13" ht="17.25" hidden="1" customHeight="1">
      <c r="I39" s="58"/>
      <c r="J39" s="59"/>
      <c r="K39" s="57"/>
    </row>
    <row r="40" spans="1:13" ht="17.25" hidden="1" customHeight="1">
      <c r="I40" s="55"/>
      <c r="J40" s="48"/>
      <c r="K40" s="49"/>
    </row>
    <row r="41" spans="1:13" ht="17.25" hidden="1" customHeight="1">
      <c r="I41" s="55"/>
      <c r="J41" s="48"/>
      <c r="K41" s="49"/>
    </row>
    <row r="42" spans="1:13" ht="17.25" hidden="1" customHeight="1">
      <c r="I42" s="55"/>
      <c r="J42" s="48"/>
      <c r="K42" s="49"/>
    </row>
    <row r="43" spans="1:13" ht="17.25" hidden="1" customHeight="1">
      <c r="I43" s="55"/>
      <c r="J43" s="48"/>
      <c r="K43" s="49"/>
    </row>
    <row r="44" spans="1:13" ht="17.25" hidden="1" customHeight="1">
      <c r="I44" s="55"/>
      <c r="J44" s="48"/>
      <c r="K44" s="49"/>
    </row>
    <row r="45" spans="1:13" ht="17.25" hidden="1" customHeight="1">
      <c r="K45" s="49"/>
    </row>
    <row r="46" spans="1:13" ht="17.25" hidden="1" customHeight="1">
      <c r="K46" s="49"/>
    </row>
    <row r="47" spans="1:13" ht="17.25" hidden="1" customHeight="1">
      <c r="K47" s="49"/>
    </row>
    <row r="48" spans="1:13" ht="17.25" hidden="1" customHeight="1">
      <c r="I48" s="55"/>
      <c r="J48" s="48"/>
      <c r="K48" s="49"/>
    </row>
    <row r="49" spans="9:11" ht="17.25" hidden="1" customHeight="1">
      <c r="I49" s="55"/>
      <c r="J49" s="48"/>
      <c r="K49" s="49"/>
    </row>
    <row r="50" spans="9:11" ht="17.25" hidden="1" customHeight="1">
      <c r="I50" s="55"/>
      <c r="J50" s="48"/>
      <c r="K50" s="49"/>
    </row>
    <row r="51" spans="9:11" ht="17.25" hidden="1" customHeight="1">
      <c r="I51" s="55"/>
      <c r="J51" s="48"/>
      <c r="K51" s="49"/>
    </row>
    <row r="52" spans="9:11" ht="17.25" hidden="1" customHeight="1">
      <c r="I52" s="55"/>
      <c r="J52" s="48"/>
      <c r="K52" s="49"/>
    </row>
    <row r="53" spans="9:11" ht="17.25" hidden="1" customHeight="1">
      <c r="I53" s="55"/>
      <c r="J53" s="48"/>
      <c r="K53" s="48"/>
    </row>
    <row r="54" spans="9:11" ht="17.25" hidden="1" customHeight="1">
      <c r="I54" s="55"/>
      <c r="J54" s="48"/>
      <c r="K54" s="49"/>
    </row>
    <row r="55" spans="9:11" ht="17.25" hidden="1" customHeight="1">
      <c r="I55" s="55"/>
      <c r="J55" s="48"/>
      <c r="K55" s="49"/>
    </row>
    <row r="56" spans="9:11" ht="17.25" hidden="1" customHeight="1">
      <c r="K56" s="49"/>
    </row>
    <row r="57" spans="9:11" ht="17.25" hidden="1" customHeight="1">
      <c r="K57" s="49"/>
    </row>
    <row r="58" spans="9:11" ht="17.25" hidden="1" customHeight="1">
      <c r="I58" s="55"/>
      <c r="J58" s="48"/>
      <c r="K58" s="49"/>
    </row>
    <row r="59" spans="9:11" ht="17.25" hidden="1" customHeight="1">
      <c r="I59" s="61"/>
      <c r="J59" s="62"/>
      <c r="K59" s="49"/>
    </row>
    <row r="60" spans="9:11" ht="17.25" hidden="1" customHeight="1">
      <c r="I60" s="61"/>
      <c r="J60" s="62"/>
      <c r="K60" s="49"/>
    </row>
    <row r="61" spans="9:11" ht="17.25" hidden="1" customHeight="1">
      <c r="I61" s="61"/>
      <c r="J61" s="62"/>
      <c r="K61" s="49"/>
    </row>
    <row r="62" spans="9:11" ht="17.25" hidden="1" customHeight="1">
      <c r="I62" s="61"/>
      <c r="J62" s="62"/>
      <c r="K62" s="49"/>
    </row>
    <row r="63" spans="9:11" ht="17.25" hidden="1" customHeight="1">
      <c r="I63" s="61"/>
      <c r="J63" s="62"/>
      <c r="K63" s="49"/>
    </row>
    <row r="64" spans="9:11" ht="17.25" hidden="1" customHeight="1">
      <c r="I64" s="61"/>
      <c r="J64" s="62"/>
      <c r="K64" s="49"/>
    </row>
    <row r="65" spans="9:11" ht="17.25" hidden="1" customHeight="1">
      <c r="I65" s="61"/>
      <c r="J65" s="62"/>
      <c r="K65" s="49"/>
    </row>
    <row r="66" spans="9:11" ht="17.25" hidden="1" customHeight="1">
      <c r="K66" s="56"/>
    </row>
    <row r="67" spans="9:11" ht="17.25" hidden="1" customHeight="1">
      <c r="K67" s="56"/>
    </row>
    <row r="68" spans="9:11" ht="17.25" hidden="1" customHeight="1">
      <c r="K68" s="56"/>
    </row>
    <row r="69" spans="9:11" ht="17.25" hidden="1" customHeight="1">
      <c r="K69" s="56"/>
    </row>
    <row r="70" spans="9:11" ht="17.25" hidden="1" customHeight="1">
      <c r="K70" s="56"/>
    </row>
    <row r="71" spans="9:11" ht="17.25" hidden="1" customHeight="1">
      <c r="K71" s="56"/>
    </row>
    <row r="72" spans="9:11" ht="17.25" hidden="1" customHeight="1">
      <c r="K72" s="56"/>
    </row>
    <row r="73" spans="9:11" ht="17.25" hidden="1" customHeight="1">
      <c r="K73" s="63"/>
    </row>
    <row r="74" spans="9:11" ht="17.25" hidden="1" customHeight="1">
      <c r="K74" s="66"/>
    </row>
    <row r="75" spans="9:11" ht="17.25" hidden="1" customHeight="1">
      <c r="K75" s="67"/>
    </row>
    <row r="76" spans="9:11" ht="17.25" hidden="1" customHeight="1">
      <c r="K76" s="67"/>
    </row>
    <row r="77" spans="9:11" ht="17.25" hidden="1" customHeight="1">
      <c r="I77" s="68"/>
      <c r="J77" s="69"/>
      <c r="K77" s="43"/>
    </row>
    <row r="78" spans="9:11" ht="17.25" hidden="1" customHeight="1">
      <c r="I78" s="68"/>
      <c r="J78" s="69"/>
      <c r="K78" s="43"/>
    </row>
    <row r="79" spans="9:11" ht="17.25" hidden="1" customHeight="1">
      <c r="I79" s="68"/>
      <c r="J79" s="69"/>
      <c r="K79" s="43"/>
    </row>
    <row r="80" spans="9:11" ht="17.25" hidden="1" customHeight="1">
      <c r="K80" s="43"/>
    </row>
  </sheetData>
  <sheetProtection algorithmName="SHA-512" hashValue="mk7FH0Hymcqv6vWT2Y0JSaH1xlYcQzfiPdo5bSduaI2S9Rj5V51e7Sq9TKrBxSKRTs51BRD101rd9Xj48M5h1w==" saltValue="uDiC/bGfLX4dETsMt/A4Jg==" spinCount="100000" sheet="1" objects="1" scenarios="1"/>
  <dataConsolidate link="1"/>
  <mergeCells count="4">
    <mergeCell ref="B1:F2"/>
    <mergeCell ref="B4:F12"/>
    <mergeCell ref="J2:J11"/>
    <mergeCell ref="M2:N2"/>
  </mergeCells>
  <conditionalFormatting sqref="B15:C34 E15:F34">
    <cfRule type="expression" dxfId="4" priority="9">
      <formula>AND(COUNTBLANK($B15:$F15)&lt;5,ISBLANK(B15))</formula>
    </cfRule>
  </conditionalFormatting>
  <conditionalFormatting sqref="D15:D34">
    <cfRule type="expression" dxfId="3" priority="12">
      <formula>AND(ISBLANK($D15), COUNTBLANK($B15:$F15)&lt;5, OR(RIGHT(TRIM($B15),4)="2420", RIGHT(TRIM($B15),4)="2630", RIGHT(TRIM($B15),4)="2631"))</formula>
    </cfRule>
    <cfRule type="expression" dxfId="2" priority="13">
      <formula>AND(NOT(ISBLANK($D15)), COUNTBLANK($B15:$F15)&lt;5, NOT(OR(RIGHT(TRIM($B15),4)="2420", RIGHT(TRIM($B15),4)="2630", RIGHT(TRIM($B15),4)="2631")))</formula>
    </cfRule>
  </conditionalFormatting>
  <conditionalFormatting sqref="E15:E34">
    <cfRule type="expression" dxfId="1" priority="4">
      <formula>IFERROR(AND(NOT(AND(AND(_xlfn.NUMBERVALUE(LEFT(E15,4))&gt;2000,_xlfn.NUMBERVALUE(LEFT(E15,4))&lt;2030),AND(_xlfn.NUMBERVALUE(MID(E15,6,2))&gt;0,_xlfn.NUMBERVALUE(MID(E15,6,2))&lt;13),AND(_xlfn.NUMBERVALUE(MID(E15,9,2))&gt;0,_xlfn.NUMBERVALUE(MID(E15,9,2))&lt;32),MID(E15,5,1)="-",MID(E15,8,1)="-",LEN(E15)=10)),NOT(ISBLANK(E15))),TRUE)</formula>
    </cfRule>
  </conditionalFormatting>
  <conditionalFormatting sqref="J2:J11">
    <cfRule type="expression" dxfId="0" priority="1">
      <formula>$N$3=1</formula>
    </cfRule>
  </conditionalFormatting>
  <pageMargins left="0.25" right="0.25" top="0.75" bottom="0.75" header="0.3" footer="0.3"/>
  <pageSetup paperSize="9" scale="54" fitToHeight="0" orientation="portrait" r:id="rId1"/>
  <headerFooter>
    <oddFooter>&amp;C&amp;P</oddFooter>
  </headerFooter>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Lists!$B$2:$B$256</xm:f>
          </x14:formula1>
          <xm:sqref>F15:F34</xm:sqref>
        </x14:dataValidation>
        <x14:dataValidation type="list" allowBlank="1" showInputMessage="1" showErrorMessage="1" xr:uid="{00000000-0002-0000-0100-000001000000}">
          <x14:formula1>
            <xm:f>Lists!$A$2:$A$16</xm:f>
          </x14:formula1>
          <xm:sqref>B15:B34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N39"/>
  <sheetViews>
    <sheetView showGridLines="0" zoomScaleNormal="100" workbookViewId="0">
      <selection activeCell="B5" sqref="B5:E5"/>
    </sheetView>
  </sheetViews>
  <sheetFormatPr defaultColWidth="0" defaultRowHeight="18" customHeight="1" zeroHeight="1"/>
  <cols>
    <col min="1" max="1" width="2.85546875" style="14" customWidth="1"/>
    <col min="2" max="2" width="60.7109375" style="13" customWidth="1"/>
    <col min="3" max="3" width="7.28515625" style="14" customWidth="1"/>
    <col min="4" max="4" width="60.7109375" style="14" customWidth="1"/>
    <col min="5" max="5" width="14.85546875" style="14" customWidth="1"/>
    <col min="6" max="6" width="4" style="13" customWidth="1"/>
    <col min="7" max="14" width="0" style="14" hidden="1" customWidth="1"/>
    <col min="15" max="16384" width="9.140625" style="14" hidden="1"/>
  </cols>
  <sheetData>
    <row r="1" spans="1:5" ht="18" customHeight="1"/>
    <row r="2" spans="1:5" ht="18.75" customHeight="1">
      <c r="B2" s="206" t="s">
        <v>310</v>
      </c>
      <c r="C2" s="206"/>
      <c r="D2" s="206"/>
      <c r="E2" s="206"/>
    </row>
    <row r="3" spans="1:5" ht="18.75" customHeight="1">
      <c r="A3" s="19"/>
      <c r="B3" s="199" t="s">
        <v>610</v>
      </c>
      <c r="C3" s="199"/>
      <c r="D3" s="199"/>
      <c r="E3" s="199"/>
    </row>
    <row r="4" spans="1:5" ht="18.75" customHeight="1">
      <c r="A4" s="19"/>
      <c r="B4" s="20"/>
      <c r="C4" s="20"/>
      <c r="D4" s="20"/>
      <c r="E4" s="20"/>
    </row>
    <row r="5" spans="1:5" ht="132.75" customHeight="1">
      <c r="A5" s="19"/>
      <c r="B5" s="203" t="s">
        <v>651</v>
      </c>
      <c r="C5" s="204"/>
      <c r="D5" s="204"/>
      <c r="E5" s="205"/>
    </row>
    <row r="6" spans="1:5" ht="15.75">
      <c r="A6" s="19"/>
      <c r="B6" s="121"/>
      <c r="C6" s="121"/>
      <c r="D6" s="121"/>
      <c r="E6" s="94"/>
    </row>
    <row r="7" spans="1:5" ht="15.75" customHeight="1">
      <c r="A7" s="19"/>
      <c r="B7" s="200" t="s">
        <v>6</v>
      </c>
      <c r="C7" s="201"/>
      <c r="D7" s="201"/>
      <c r="E7" s="202"/>
    </row>
    <row r="8" spans="1:5" ht="15" customHeight="1">
      <c r="A8" s="19"/>
      <c r="B8" s="122" t="s">
        <v>335</v>
      </c>
      <c r="C8" s="123" t="s">
        <v>7</v>
      </c>
      <c r="D8" s="122" t="s">
        <v>337</v>
      </c>
      <c r="E8" s="93" t="s">
        <v>7</v>
      </c>
    </row>
    <row r="9" spans="1:5" ht="15" customHeight="1">
      <c r="A9" s="19"/>
      <c r="B9" s="122"/>
      <c r="C9" s="123"/>
      <c r="D9" s="122"/>
      <c r="E9" s="93"/>
    </row>
    <row r="10" spans="1:5" ht="15" customHeight="1">
      <c r="A10" s="19"/>
      <c r="B10" s="122" t="s">
        <v>336</v>
      </c>
      <c r="C10" s="123" t="s">
        <v>8</v>
      </c>
      <c r="D10" s="122"/>
      <c r="E10" s="93"/>
    </row>
    <row r="11" spans="1:5" ht="15" customHeight="1">
      <c r="A11" s="19"/>
      <c r="B11" s="122"/>
      <c r="C11" s="123"/>
      <c r="D11" s="122"/>
      <c r="E11" s="93"/>
    </row>
    <row r="12" spans="1:5" ht="15" customHeight="1">
      <c r="A12" s="19"/>
      <c r="B12" s="122" t="s">
        <v>639</v>
      </c>
      <c r="C12" s="123" t="s">
        <v>9</v>
      </c>
      <c r="D12" s="122" t="s">
        <v>640</v>
      </c>
      <c r="E12" s="93" t="s">
        <v>9</v>
      </c>
    </row>
    <row r="13" spans="1:5" ht="15" customHeight="1">
      <c r="A13" s="19"/>
      <c r="B13" s="122"/>
      <c r="C13" s="123"/>
      <c r="D13" s="122"/>
      <c r="E13" s="93"/>
    </row>
    <row r="14" spans="1:5" ht="15" customHeight="1">
      <c r="A14" s="19"/>
      <c r="B14" s="122" t="s">
        <v>641</v>
      </c>
      <c r="C14" s="123"/>
      <c r="D14" s="124" t="s">
        <v>642</v>
      </c>
      <c r="E14" s="93"/>
    </row>
    <row r="15" spans="1:5" ht="15" customHeight="1">
      <c r="A15" s="19"/>
      <c r="B15" s="125" t="s">
        <v>21</v>
      </c>
      <c r="C15" s="123" t="s">
        <v>625</v>
      </c>
      <c r="D15" s="125" t="s">
        <v>21</v>
      </c>
      <c r="E15" s="93" t="s">
        <v>625</v>
      </c>
    </row>
    <row r="16" spans="1:5" ht="15" customHeight="1">
      <c r="A16" s="19"/>
      <c r="B16" s="125" t="s">
        <v>22</v>
      </c>
      <c r="C16" s="123" t="s">
        <v>10</v>
      </c>
      <c r="D16" s="125" t="s">
        <v>22</v>
      </c>
      <c r="E16" s="93" t="s">
        <v>10</v>
      </c>
    </row>
    <row r="17" spans="1:10" ht="15.75">
      <c r="A17" s="19"/>
      <c r="B17" s="126"/>
      <c r="C17" s="127"/>
      <c r="D17" s="126"/>
      <c r="E17" s="128"/>
    </row>
    <row r="18" spans="1:10" ht="9" customHeight="1">
      <c r="A18" s="19"/>
      <c r="B18" s="84"/>
      <c r="C18" s="94"/>
      <c r="D18" s="84"/>
      <c r="E18" s="94"/>
    </row>
    <row r="19" spans="1:10" ht="15" customHeight="1">
      <c r="A19" s="19"/>
      <c r="B19" s="129" t="s">
        <v>643</v>
      </c>
      <c r="C19" s="84"/>
      <c r="D19" s="130" t="s">
        <v>644</v>
      </c>
      <c r="E19" s="84"/>
    </row>
    <row r="20" spans="1:10" ht="15" customHeight="1">
      <c r="A20" s="19"/>
      <c r="B20" s="84"/>
      <c r="C20" s="94"/>
      <c r="D20" s="84"/>
      <c r="E20" s="94"/>
    </row>
    <row r="21" spans="1:10" ht="15.75" customHeight="1">
      <c r="A21" s="19"/>
      <c r="B21" s="207" t="s">
        <v>645</v>
      </c>
      <c r="C21" s="79"/>
      <c r="D21" s="207" t="s">
        <v>626</v>
      </c>
      <c r="E21" s="92"/>
      <c r="F21" s="18"/>
      <c r="G21" s="13"/>
      <c r="H21" s="13"/>
      <c r="I21" s="13"/>
      <c r="J21" s="13"/>
    </row>
    <row r="22" spans="1:10" ht="15.75">
      <c r="A22" s="19"/>
      <c r="B22" s="208"/>
      <c r="C22" s="84"/>
      <c r="D22" s="208"/>
      <c r="E22" s="92"/>
      <c r="F22" s="18"/>
      <c r="G22" s="13"/>
      <c r="H22" s="13"/>
      <c r="I22" s="13"/>
      <c r="J22" s="13"/>
    </row>
    <row r="23" spans="1:10" ht="15.75">
      <c r="B23" s="208"/>
      <c r="C23" s="84"/>
      <c r="D23" s="208"/>
      <c r="E23" s="92"/>
      <c r="F23" s="18"/>
      <c r="G23" s="13"/>
      <c r="H23" s="13"/>
      <c r="I23" s="13"/>
      <c r="J23" s="13"/>
    </row>
    <row r="24" spans="1:10" ht="15.75">
      <c r="B24" s="208"/>
      <c r="C24" s="84"/>
      <c r="D24" s="208"/>
      <c r="E24" s="92"/>
      <c r="F24" s="18"/>
      <c r="G24" s="13"/>
      <c r="H24" s="13"/>
      <c r="I24" s="13"/>
      <c r="J24" s="13"/>
    </row>
    <row r="25" spans="1:10" ht="15.75">
      <c r="B25" s="208"/>
      <c r="C25" s="79"/>
      <c r="D25" s="208"/>
      <c r="E25" s="92"/>
      <c r="F25" s="18"/>
      <c r="G25" s="13"/>
      <c r="H25" s="13"/>
      <c r="I25" s="13"/>
      <c r="J25" s="13"/>
    </row>
    <row r="26" spans="1:10" ht="15.75">
      <c r="B26" s="208"/>
      <c r="C26" s="79"/>
      <c r="D26" s="209"/>
      <c r="E26" s="92"/>
      <c r="F26" s="18"/>
      <c r="G26" s="13"/>
      <c r="H26" s="13"/>
      <c r="I26" s="13"/>
      <c r="J26" s="13"/>
    </row>
    <row r="27" spans="1:10" ht="15.75">
      <c r="B27" s="208"/>
      <c r="C27" s="79"/>
      <c r="D27" s="92"/>
      <c r="E27" s="92"/>
      <c r="F27" s="18"/>
      <c r="G27" s="13"/>
      <c r="H27" s="13"/>
      <c r="I27" s="13"/>
      <c r="J27" s="13"/>
    </row>
    <row r="28" spans="1:10" ht="15.75">
      <c r="B28" s="208"/>
      <c r="C28" s="79"/>
      <c r="D28" s="92"/>
      <c r="E28" s="92"/>
      <c r="F28" s="18"/>
      <c r="G28" s="13"/>
      <c r="H28" s="13"/>
      <c r="I28" s="13"/>
      <c r="J28" s="13"/>
    </row>
    <row r="29" spans="1:10" ht="15.75">
      <c r="B29" s="208"/>
      <c r="C29" s="79"/>
      <c r="D29" s="84"/>
      <c r="E29" s="92"/>
      <c r="F29" s="18"/>
      <c r="G29" s="13"/>
      <c r="H29" s="13"/>
      <c r="I29" s="13"/>
      <c r="J29" s="13"/>
    </row>
    <row r="30" spans="1:10" ht="15.75">
      <c r="B30" s="208"/>
      <c r="C30" s="79"/>
      <c r="D30" s="79"/>
      <c r="E30" s="92"/>
      <c r="G30" s="13"/>
      <c r="H30" s="13"/>
      <c r="I30" s="13"/>
      <c r="J30" s="13"/>
    </row>
    <row r="31" spans="1:10" ht="15.75">
      <c r="B31" s="208"/>
      <c r="C31" s="79"/>
      <c r="D31" s="131"/>
      <c r="E31" s="79"/>
      <c r="G31" s="13"/>
      <c r="H31" s="13"/>
      <c r="I31" s="13"/>
      <c r="J31" s="13"/>
    </row>
    <row r="32" spans="1:10" ht="15.75">
      <c r="B32" s="208"/>
      <c r="C32" s="79"/>
      <c r="D32" s="131"/>
      <c r="E32" s="79"/>
    </row>
    <row r="33" spans="2:5" ht="15.75">
      <c r="B33" s="208"/>
      <c r="C33" s="131"/>
      <c r="D33" s="131"/>
      <c r="E33" s="131"/>
    </row>
    <row r="34" spans="2:5" ht="15.75">
      <c r="B34" s="208"/>
      <c r="C34" s="131"/>
      <c r="D34" s="131"/>
      <c r="E34" s="131"/>
    </row>
    <row r="35" spans="2:5" ht="15.75">
      <c r="B35" s="209"/>
      <c r="C35" s="131"/>
      <c r="D35" s="131"/>
      <c r="E35" s="131"/>
    </row>
    <row r="36" spans="2:5" ht="15.75">
      <c r="B36" s="79"/>
      <c r="C36" s="131"/>
      <c r="D36" s="92"/>
      <c r="E36" s="131"/>
    </row>
    <row r="37" spans="2:5" ht="18" customHeight="1"/>
    <row r="38" spans="2:5" ht="18" customHeight="1"/>
    <row r="39" spans="2:5" ht="18" customHeight="1"/>
  </sheetData>
  <sheetProtection selectLockedCells="1" selectUnlockedCells="1"/>
  <mergeCells count="6">
    <mergeCell ref="B3:E3"/>
    <mergeCell ref="B7:E7"/>
    <mergeCell ref="B5:E5"/>
    <mergeCell ref="B2:E2"/>
    <mergeCell ref="B21:B35"/>
    <mergeCell ref="D21:D26"/>
  </mergeCells>
  <pageMargins left="0.25" right="0.25" top="0.75" bottom="0.75" header="0.3" footer="0.3"/>
  <pageSetup scale="72" fitToWidth="0" fitToHeight="0" orientation="portrait" r:id="rId1"/>
  <headerFooter>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D256"/>
  <sheetViews>
    <sheetView topLeftCell="A241" zoomScale="90" zoomScaleNormal="90" workbookViewId="0">
      <selection activeCell="A2" sqref="A2"/>
    </sheetView>
  </sheetViews>
  <sheetFormatPr defaultRowHeight="12.75"/>
  <cols>
    <col min="1" max="1" width="61.7109375" style="1" bestFit="1" customWidth="1"/>
    <col min="2" max="2" width="52.85546875" style="1" customWidth="1"/>
    <col min="3" max="3" width="14.5703125" customWidth="1"/>
  </cols>
  <sheetData>
    <row r="1" spans="1:4">
      <c r="A1" s="2" t="s">
        <v>14</v>
      </c>
      <c r="B1" s="2" t="s">
        <v>38</v>
      </c>
    </row>
    <row r="2" spans="1:4">
      <c r="A2" s="1" t="s">
        <v>306</v>
      </c>
      <c r="B2" s="1" t="s">
        <v>39</v>
      </c>
      <c r="C2" s="17">
        <v>2630</v>
      </c>
      <c r="D2" s="16" t="s">
        <v>355</v>
      </c>
    </row>
    <row r="3" spans="1:4">
      <c r="A3" s="1" t="s">
        <v>307</v>
      </c>
      <c r="B3" s="1" t="s">
        <v>40</v>
      </c>
      <c r="C3" s="17">
        <v>2420</v>
      </c>
      <c r="D3" s="16" t="s">
        <v>356</v>
      </c>
    </row>
    <row r="4" spans="1:4">
      <c r="A4" s="1" t="s">
        <v>311</v>
      </c>
      <c r="B4" s="1" t="s">
        <v>41</v>
      </c>
      <c r="C4" s="17">
        <v>2631</v>
      </c>
      <c r="D4" s="16" t="s">
        <v>357</v>
      </c>
    </row>
    <row r="5" spans="1:4">
      <c r="A5" s="1" t="s">
        <v>294</v>
      </c>
      <c r="B5" s="1" t="s">
        <v>42</v>
      </c>
      <c r="C5" s="17">
        <v>2227</v>
      </c>
      <c r="D5" s="16" t="s">
        <v>358</v>
      </c>
    </row>
    <row r="6" spans="1:4">
      <c r="A6" s="1" t="s">
        <v>295</v>
      </c>
      <c r="B6" s="1" t="s">
        <v>43</v>
      </c>
      <c r="C6" s="17">
        <v>2212</v>
      </c>
      <c r="D6" s="16" t="s">
        <v>359</v>
      </c>
    </row>
    <row r="7" spans="1:4">
      <c r="A7" s="1" t="s">
        <v>296</v>
      </c>
      <c r="B7" s="1" t="s">
        <v>44</v>
      </c>
      <c r="C7" s="17">
        <v>2222</v>
      </c>
      <c r="D7" s="16" t="s">
        <v>360</v>
      </c>
    </row>
    <row r="8" spans="1:4">
      <c r="A8" s="1" t="s">
        <v>297</v>
      </c>
      <c r="B8" s="1" t="s">
        <v>45</v>
      </c>
      <c r="C8" s="17">
        <v>2217</v>
      </c>
      <c r="D8" s="16" t="s">
        <v>361</v>
      </c>
    </row>
    <row r="9" spans="1:4">
      <c r="A9" s="1" t="s">
        <v>298</v>
      </c>
      <c r="B9" s="1" t="s">
        <v>46</v>
      </c>
      <c r="C9" s="17">
        <v>2229</v>
      </c>
      <c r="D9" s="16" t="s">
        <v>362</v>
      </c>
    </row>
    <row r="10" spans="1:4">
      <c r="A10" s="1" t="s">
        <v>299</v>
      </c>
      <c r="B10" s="1" t="s">
        <v>47</v>
      </c>
      <c r="C10" s="17">
        <v>2219</v>
      </c>
      <c r="D10" s="16" t="s">
        <v>363</v>
      </c>
    </row>
    <row r="11" spans="1:4">
      <c r="A11" s="1" t="s">
        <v>300</v>
      </c>
      <c r="B11" s="1" t="s">
        <v>48</v>
      </c>
      <c r="C11" s="17">
        <v>2230</v>
      </c>
      <c r="D11" s="16" t="s">
        <v>364</v>
      </c>
    </row>
    <row r="12" spans="1:4">
      <c r="A12" s="1" t="s">
        <v>301</v>
      </c>
      <c r="B12" s="1" t="s">
        <v>49</v>
      </c>
      <c r="C12" s="17">
        <v>2220</v>
      </c>
      <c r="D12" s="16" t="s">
        <v>365</v>
      </c>
    </row>
    <row r="13" spans="1:4">
      <c r="A13" s="1" t="s">
        <v>302</v>
      </c>
      <c r="B13" s="1" t="s">
        <v>50</v>
      </c>
      <c r="C13" s="17">
        <v>2241</v>
      </c>
      <c r="D13" s="16" t="s">
        <v>366</v>
      </c>
    </row>
    <row r="14" spans="1:4">
      <c r="A14" s="1" t="s">
        <v>303</v>
      </c>
      <c r="B14" s="1" t="s">
        <v>51</v>
      </c>
      <c r="C14" s="17">
        <v>2231</v>
      </c>
      <c r="D14" s="16" t="s">
        <v>367</v>
      </c>
    </row>
    <row r="15" spans="1:4">
      <c r="A15" s="1" t="s">
        <v>304</v>
      </c>
      <c r="B15" s="1" t="s">
        <v>52</v>
      </c>
      <c r="C15" s="17">
        <v>2240</v>
      </c>
      <c r="D15" s="16" t="s">
        <v>368</v>
      </c>
    </row>
    <row r="16" spans="1:4">
      <c r="A16" s="1" t="s">
        <v>305</v>
      </c>
      <c r="B16" s="1" t="s">
        <v>53</v>
      </c>
      <c r="C16" s="17">
        <v>2242</v>
      </c>
      <c r="D16" s="16" t="s">
        <v>369</v>
      </c>
    </row>
    <row r="17" spans="2:4">
      <c r="B17" s="1" t="s">
        <v>54</v>
      </c>
      <c r="D17" s="16" t="s">
        <v>370</v>
      </c>
    </row>
    <row r="18" spans="2:4">
      <c r="B18" s="1" t="s">
        <v>55</v>
      </c>
      <c r="D18" s="16" t="s">
        <v>371</v>
      </c>
    </row>
    <row r="19" spans="2:4">
      <c r="B19" s="1" t="s">
        <v>56</v>
      </c>
      <c r="D19" s="16" t="s">
        <v>372</v>
      </c>
    </row>
    <row r="20" spans="2:4">
      <c r="B20" s="1" t="s">
        <v>57</v>
      </c>
      <c r="D20" s="16" t="s">
        <v>373</v>
      </c>
    </row>
    <row r="21" spans="2:4">
      <c r="B21" s="1" t="s">
        <v>58</v>
      </c>
      <c r="D21" s="16" t="s">
        <v>374</v>
      </c>
    </row>
    <row r="22" spans="2:4">
      <c r="B22" s="1" t="s">
        <v>59</v>
      </c>
      <c r="D22" s="16" t="s">
        <v>375</v>
      </c>
    </row>
    <row r="23" spans="2:4">
      <c r="B23" s="1" t="s">
        <v>60</v>
      </c>
      <c r="D23" s="16" t="s">
        <v>376</v>
      </c>
    </row>
    <row r="24" spans="2:4">
      <c r="B24" s="1" t="s">
        <v>61</v>
      </c>
      <c r="D24" s="16" t="s">
        <v>377</v>
      </c>
    </row>
    <row r="25" spans="2:4">
      <c r="B25" s="1" t="s">
        <v>62</v>
      </c>
      <c r="D25" s="16" t="s">
        <v>378</v>
      </c>
    </row>
    <row r="26" spans="2:4">
      <c r="B26" s="1" t="s">
        <v>63</v>
      </c>
      <c r="D26" s="16" t="s">
        <v>379</v>
      </c>
    </row>
    <row r="27" spans="2:4">
      <c r="B27" s="1" t="s">
        <v>64</v>
      </c>
      <c r="D27" s="16" t="s">
        <v>380</v>
      </c>
    </row>
    <row r="28" spans="2:4">
      <c r="B28" s="1" t="s">
        <v>65</v>
      </c>
      <c r="D28" s="16" t="s">
        <v>381</v>
      </c>
    </row>
    <row r="29" spans="2:4">
      <c r="B29" s="1" t="s">
        <v>66</v>
      </c>
      <c r="D29" s="16" t="s">
        <v>382</v>
      </c>
    </row>
    <row r="30" spans="2:4">
      <c r="B30" s="1" t="s">
        <v>67</v>
      </c>
      <c r="D30" s="16" t="s">
        <v>383</v>
      </c>
    </row>
    <row r="31" spans="2:4">
      <c r="B31" s="1" t="s">
        <v>68</v>
      </c>
      <c r="D31" s="16" t="s">
        <v>384</v>
      </c>
    </row>
    <row r="32" spans="2:4">
      <c r="B32" s="1" t="s">
        <v>69</v>
      </c>
      <c r="D32" s="16" t="s">
        <v>385</v>
      </c>
    </row>
    <row r="33" spans="2:4">
      <c r="B33" s="1" t="s">
        <v>70</v>
      </c>
      <c r="D33" s="16" t="s">
        <v>386</v>
      </c>
    </row>
    <row r="34" spans="2:4">
      <c r="B34" s="1" t="s">
        <v>71</v>
      </c>
      <c r="D34" s="16" t="s">
        <v>387</v>
      </c>
    </row>
    <row r="35" spans="2:4">
      <c r="B35" s="1" t="s">
        <v>72</v>
      </c>
      <c r="D35" s="16" t="s">
        <v>388</v>
      </c>
    </row>
    <row r="36" spans="2:4">
      <c r="B36" s="1" t="s">
        <v>73</v>
      </c>
      <c r="D36" s="16" t="s">
        <v>389</v>
      </c>
    </row>
    <row r="37" spans="2:4">
      <c r="B37" s="1" t="s">
        <v>74</v>
      </c>
      <c r="D37" s="16" t="s">
        <v>390</v>
      </c>
    </row>
    <row r="38" spans="2:4">
      <c r="B38" s="1" t="s">
        <v>75</v>
      </c>
      <c r="D38" s="16" t="s">
        <v>391</v>
      </c>
    </row>
    <row r="39" spans="2:4">
      <c r="B39" s="1" t="s">
        <v>76</v>
      </c>
      <c r="D39" s="16" t="s">
        <v>392</v>
      </c>
    </row>
    <row r="40" spans="2:4">
      <c r="B40" s="1" t="s">
        <v>77</v>
      </c>
      <c r="D40" s="16" t="s">
        <v>393</v>
      </c>
    </row>
    <row r="41" spans="2:4">
      <c r="B41" s="1" t="s">
        <v>78</v>
      </c>
      <c r="D41" s="16" t="s">
        <v>394</v>
      </c>
    </row>
    <row r="42" spans="2:4">
      <c r="B42" s="1" t="s">
        <v>79</v>
      </c>
      <c r="D42" s="16" t="s">
        <v>395</v>
      </c>
    </row>
    <row r="43" spans="2:4">
      <c r="B43" s="1" t="s">
        <v>80</v>
      </c>
      <c r="D43" s="16" t="s">
        <v>396</v>
      </c>
    </row>
    <row r="44" spans="2:4">
      <c r="B44" s="1" t="s">
        <v>81</v>
      </c>
      <c r="D44" s="16" t="s">
        <v>397</v>
      </c>
    </row>
    <row r="45" spans="2:4">
      <c r="B45" s="1" t="s">
        <v>82</v>
      </c>
      <c r="D45" s="16" t="s">
        <v>398</v>
      </c>
    </row>
    <row r="46" spans="2:4">
      <c r="B46" s="1" t="s">
        <v>83</v>
      </c>
      <c r="D46" s="16" t="s">
        <v>399</v>
      </c>
    </row>
    <row r="47" spans="2:4">
      <c r="B47" s="1" t="s">
        <v>84</v>
      </c>
      <c r="D47" s="16" t="s">
        <v>400</v>
      </c>
    </row>
    <row r="48" spans="2:4">
      <c r="B48" s="1" t="s">
        <v>85</v>
      </c>
      <c r="D48" s="16" t="s">
        <v>401</v>
      </c>
    </row>
    <row r="49" spans="2:4">
      <c r="B49" s="1" t="s">
        <v>86</v>
      </c>
      <c r="D49" s="16" t="s">
        <v>402</v>
      </c>
    </row>
    <row r="50" spans="2:4">
      <c r="B50" s="1" t="s">
        <v>87</v>
      </c>
      <c r="D50" s="16" t="s">
        <v>403</v>
      </c>
    </row>
    <row r="51" spans="2:4">
      <c r="B51" s="1" t="s">
        <v>88</v>
      </c>
      <c r="D51" s="16" t="s">
        <v>404</v>
      </c>
    </row>
    <row r="52" spans="2:4">
      <c r="B52" s="1" t="s">
        <v>89</v>
      </c>
      <c r="D52" s="16" t="s">
        <v>405</v>
      </c>
    </row>
    <row r="53" spans="2:4">
      <c r="B53" s="1" t="s">
        <v>90</v>
      </c>
      <c r="D53" s="16" t="s">
        <v>406</v>
      </c>
    </row>
    <row r="54" spans="2:4">
      <c r="B54" s="1" t="s">
        <v>91</v>
      </c>
      <c r="D54" s="16" t="s">
        <v>407</v>
      </c>
    </row>
    <row r="55" spans="2:4">
      <c r="B55" s="1" t="s">
        <v>92</v>
      </c>
      <c r="D55" s="16" t="s">
        <v>408</v>
      </c>
    </row>
    <row r="56" spans="2:4">
      <c r="B56" s="1" t="s">
        <v>93</v>
      </c>
      <c r="D56" s="16" t="s">
        <v>409</v>
      </c>
    </row>
    <row r="57" spans="2:4">
      <c r="B57" s="1" t="s">
        <v>94</v>
      </c>
      <c r="D57" s="16" t="s">
        <v>410</v>
      </c>
    </row>
    <row r="58" spans="2:4">
      <c r="B58" s="1" t="s">
        <v>95</v>
      </c>
      <c r="D58" s="16" t="s">
        <v>411</v>
      </c>
    </row>
    <row r="59" spans="2:4">
      <c r="B59" s="1" t="s">
        <v>96</v>
      </c>
      <c r="D59" s="16" t="s">
        <v>412</v>
      </c>
    </row>
    <row r="60" spans="2:4">
      <c r="B60" s="1" t="s">
        <v>97</v>
      </c>
      <c r="D60" s="16" t="s">
        <v>413</v>
      </c>
    </row>
    <row r="61" spans="2:4">
      <c r="B61" s="1" t="s">
        <v>98</v>
      </c>
      <c r="D61" s="16" t="s">
        <v>414</v>
      </c>
    </row>
    <row r="62" spans="2:4">
      <c r="B62" s="1" t="s">
        <v>99</v>
      </c>
      <c r="D62" s="16" t="s">
        <v>415</v>
      </c>
    </row>
    <row r="63" spans="2:4">
      <c r="B63" s="1" t="s">
        <v>100</v>
      </c>
      <c r="D63" s="16" t="s">
        <v>416</v>
      </c>
    </row>
    <row r="64" spans="2:4">
      <c r="B64" s="1" t="s">
        <v>101</v>
      </c>
      <c r="D64" s="16" t="s">
        <v>417</v>
      </c>
    </row>
    <row r="65" spans="2:4">
      <c r="B65" s="1" t="s">
        <v>102</v>
      </c>
      <c r="D65" s="16" t="s">
        <v>418</v>
      </c>
    </row>
    <row r="66" spans="2:4">
      <c r="B66" s="1" t="s">
        <v>103</v>
      </c>
      <c r="D66" s="16" t="s">
        <v>419</v>
      </c>
    </row>
    <row r="67" spans="2:4">
      <c r="B67" s="1" t="s">
        <v>104</v>
      </c>
      <c r="D67" s="16" t="s">
        <v>420</v>
      </c>
    </row>
    <row r="68" spans="2:4">
      <c r="B68" s="1" t="s">
        <v>105</v>
      </c>
      <c r="D68" s="16" t="s">
        <v>421</v>
      </c>
    </row>
    <row r="69" spans="2:4">
      <c r="B69" s="1" t="s">
        <v>106</v>
      </c>
      <c r="D69" s="16" t="s">
        <v>422</v>
      </c>
    </row>
    <row r="70" spans="2:4">
      <c r="B70" s="1" t="s">
        <v>107</v>
      </c>
      <c r="D70" s="16" t="s">
        <v>423</v>
      </c>
    </row>
    <row r="71" spans="2:4">
      <c r="B71" s="1" t="s">
        <v>108</v>
      </c>
      <c r="D71" s="16" t="s">
        <v>424</v>
      </c>
    </row>
    <row r="72" spans="2:4">
      <c r="B72" s="1" t="s">
        <v>109</v>
      </c>
      <c r="D72" s="16" t="s">
        <v>425</v>
      </c>
    </row>
    <row r="73" spans="2:4">
      <c r="B73" s="1" t="s">
        <v>110</v>
      </c>
      <c r="D73" s="16" t="s">
        <v>426</v>
      </c>
    </row>
    <row r="74" spans="2:4">
      <c r="B74" s="1" t="s">
        <v>111</v>
      </c>
      <c r="D74" s="16" t="s">
        <v>427</v>
      </c>
    </row>
    <row r="75" spans="2:4">
      <c r="B75" s="1" t="s">
        <v>112</v>
      </c>
      <c r="D75" s="16" t="s">
        <v>428</v>
      </c>
    </row>
    <row r="76" spans="2:4">
      <c r="B76" s="1" t="s">
        <v>113</v>
      </c>
      <c r="D76" s="16" t="s">
        <v>429</v>
      </c>
    </row>
    <row r="77" spans="2:4">
      <c r="B77" s="1" t="s">
        <v>114</v>
      </c>
      <c r="D77" s="16" t="s">
        <v>430</v>
      </c>
    </row>
    <row r="78" spans="2:4">
      <c r="B78" s="1" t="s">
        <v>115</v>
      </c>
      <c r="D78" s="16" t="s">
        <v>431</v>
      </c>
    </row>
    <row r="79" spans="2:4">
      <c r="B79" s="1" t="s">
        <v>116</v>
      </c>
      <c r="D79" s="16" t="s">
        <v>432</v>
      </c>
    </row>
    <row r="80" spans="2:4">
      <c r="B80" s="1" t="s">
        <v>117</v>
      </c>
      <c r="D80" s="16" t="s">
        <v>433</v>
      </c>
    </row>
    <row r="81" spans="2:4">
      <c r="B81" s="1" t="s">
        <v>118</v>
      </c>
      <c r="D81" s="16" t="s">
        <v>434</v>
      </c>
    </row>
    <row r="82" spans="2:4">
      <c r="B82" s="1" t="s">
        <v>119</v>
      </c>
      <c r="D82" s="16" t="s">
        <v>435</v>
      </c>
    </row>
    <row r="83" spans="2:4">
      <c r="B83" s="1" t="s">
        <v>120</v>
      </c>
      <c r="D83" s="16" t="s">
        <v>436</v>
      </c>
    </row>
    <row r="84" spans="2:4">
      <c r="B84" s="1" t="s">
        <v>121</v>
      </c>
      <c r="D84" s="16" t="s">
        <v>437</v>
      </c>
    </row>
    <row r="85" spans="2:4">
      <c r="B85" s="1" t="s">
        <v>122</v>
      </c>
      <c r="D85" s="16" t="s">
        <v>438</v>
      </c>
    </row>
    <row r="86" spans="2:4">
      <c r="B86" s="1" t="s">
        <v>123</v>
      </c>
      <c r="D86" s="16" t="s">
        <v>439</v>
      </c>
    </row>
    <row r="87" spans="2:4">
      <c r="B87" s="1" t="s">
        <v>124</v>
      </c>
      <c r="D87" s="16" t="s">
        <v>440</v>
      </c>
    </row>
    <row r="88" spans="2:4">
      <c r="B88" s="1" t="s">
        <v>125</v>
      </c>
      <c r="D88" s="16" t="s">
        <v>441</v>
      </c>
    </row>
    <row r="89" spans="2:4">
      <c r="B89" s="1" t="s">
        <v>126</v>
      </c>
      <c r="D89" s="16" t="s">
        <v>442</v>
      </c>
    </row>
    <row r="90" spans="2:4">
      <c r="B90" s="1" t="s">
        <v>127</v>
      </c>
      <c r="D90" s="16" t="s">
        <v>443</v>
      </c>
    </row>
    <row r="91" spans="2:4">
      <c r="B91" s="1" t="s">
        <v>128</v>
      </c>
      <c r="D91" s="16" t="s">
        <v>444</v>
      </c>
    </row>
    <row r="92" spans="2:4">
      <c r="B92" s="1" t="s">
        <v>129</v>
      </c>
      <c r="D92" s="16" t="s">
        <v>445</v>
      </c>
    </row>
    <row r="93" spans="2:4">
      <c r="B93" s="1" t="s">
        <v>130</v>
      </c>
      <c r="D93" s="16" t="s">
        <v>446</v>
      </c>
    </row>
    <row r="94" spans="2:4">
      <c r="B94" s="1" t="s">
        <v>131</v>
      </c>
      <c r="D94" s="16" t="s">
        <v>447</v>
      </c>
    </row>
    <row r="95" spans="2:4">
      <c r="B95" s="1" t="s">
        <v>132</v>
      </c>
      <c r="D95" s="16" t="s">
        <v>448</v>
      </c>
    </row>
    <row r="96" spans="2:4">
      <c r="B96" s="1" t="s">
        <v>133</v>
      </c>
      <c r="D96" s="16" t="s">
        <v>449</v>
      </c>
    </row>
    <row r="97" spans="2:4">
      <c r="B97" s="1" t="s">
        <v>134</v>
      </c>
      <c r="D97" s="16" t="s">
        <v>450</v>
      </c>
    </row>
    <row r="98" spans="2:4">
      <c r="B98" s="1" t="s">
        <v>135</v>
      </c>
      <c r="D98" s="16" t="s">
        <v>451</v>
      </c>
    </row>
    <row r="99" spans="2:4">
      <c r="B99" s="1" t="s">
        <v>136</v>
      </c>
      <c r="D99" s="16" t="s">
        <v>452</v>
      </c>
    </row>
    <row r="100" spans="2:4">
      <c r="B100" s="1" t="s">
        <v>137</v>
      </c>
      <c r="D100" s="16" t="s">
        <v>453</v>
      </c>
    </row>
    <row r="101" spans="2:4">
      <c r="B101" s="1" t="s">
        <v>138</v>
      </c>
      <c r="D101" s="16" t="s">
        <v>454</v>
      </c>
    </row>
    <row r="102" spans="2:4">
      <c r="B102" s="1" t="s">
        <v>139</v>
      </c>
      <c r="D102" s="16" t="s">
        <v>455</v>
      </c>
    </row>
    <row r="103" spans="2:4">
      <c r="B103" s="1" t="s">
        <v>140</v>
      </c>
      <c r="D103" s="16" t="s">
        <v>456</v>
      </c>
    </row>
    <row r="104" spans="2:4">
      <c r="B104" s="1" t="s">
        <v>141</v>
      </c>
      <c r="D104" s="16" t="s">
        <v>457</v>
      </c>
    </row>
    <row r="105" spans="2:4">
      <c r="B105" s="1" t="s">
        <v>142</v>
      </c>
      <c r="D105" s="16" t="s">
        <v>458</v>
      </c>
    </row>
    <row r="106" spans="2:4">
      <c r="B106" s="1" t="s">
        <v>143</v>
      </c>
      <c r="D106" s="16" t="s">
        <v>459</v>
      </c>
    </row>
    <row r="107" spans="2:4">
      <c r="B107" s="1" t="s">
        <v>144</v>
      </c>
      <c r="D107" s="16" t="s">
        <v>460</v>
      </c>
    </row>
    <row r="108" spans="2:4">
      <c r="B108" s="1" t="s">
        <v>145</v>
      </c>
      <c r="D108" s="16" t="s">
        <v>461</v>
      </c>
    </row>
    <row r="109" spans="2:4">
      <c r="B109" s="1" t="s">
        <v>146</v>
      </c>
      <c r="D109" s="16" t="s">
        <v>462</v>
      </c>
    </row>
    <row r="110" spans="2:4">
      <c r="B110" s="1" t="s">
        <v>147</v>
      </c>
      <c r="D110" s="16" t="s">
        <v>463</v>
      </c>
    </row>
    <row r="111" spans="2:4">
      <c r="B111" s="1" t="s">
        <v>148</v>
      </c>
      <c r="D111" s="16" t="s">
        <v>464</v>
      </c>
    </row>
    <row r="112" spans="2:4">
      <c r="B112" s="1" t="s">
        <v>149</v>
      </c>
      <c r="D112" s="16" t="s">
        <v>465</v>
      </c>
    </row>
    <row r="113" spans="2:4">
      <c r="B113" s="1" t="s">
        <v>150</v>
      </c>
      <c r="D113" s="16" t="s">
        <v>466</v>
      </c>
    </row>
    <row r="114" spans="2:4">
      <c r="B114" s="1" t="s">
        <v>151</v>
      </c>
      <c r="D114" s="16" t="s">
        <v>467</v>
      </c>
    </row>
    <row r="115" spans="2:4">
      <c r="B115" s="1" t="s">
        <v>152</v>
      </c>
      <c r="D115" s="16" t="s">
        <v>468</v>
      </c>
    </row>
    <row r="116" spans="2:4">
      <c r="B116" s="1" t="s">
        <v>153</v>
      </c>
      <c r="D116" s="16" t="s">
        <v>469</v>
      </c>
    </row>
    <row r="117" spans="2:4">
      <c r="B117" s="1" t="s">
        <v>154</v>
      </c>
      <c r="D117" s="16" t="s">
        <v>470</v>
      </c>
    </row>
    <row r="118" spans="2:4">
      <c r="B118" s="1" t="s">
        <v>155</v>
      </c>
      <c r="D118" s="16" t="s">
        <v>471</v>
      </c>
    </row>
    <row r="119" spans="2:4">
      <c r="B119" s="1" t="s">
        <v>156</v>
      </c>
      <c r="D119" s="16" t="s">
        <v>472</v>
      </c>
    </row>
    <row r="120" spans="2:4">
      <c r="B120" s="1" t="s">
        <v>157</v>
      </c>
      <c r="D120" s="16" t="s">
        <v>473</v>
      </c>
    </row>
    <row r="121" spans="2:4">
      <c r="B121" s="1" t="s">
        <v>158</v>
      </c>
      <c r="D121" s="16" t="s">
        <v>474</v>
      </c>
    </row>
    <row r="122" spans="2:4">
      <c r="B122" s="1" t="s">
        <v>159</v>
      </c>
      <c r="D122" s="16" t="s">
        <v>475</v>
      </c>
    </row>
    <row r="123" spans="2:4">
      <c r="B123" s="1" t="s">
        <v>160</v>
      </c>
      <c r="D123" s="16" t="s">
        <v>476</v>
      </c>
    </row>
    <row r="124" spans="2:4">
      <c r="B124" s="1" t="s">
        <v>161</v>
      </c>
      <c r="D124" s="16" t="s">
        <v>477</v>
      </c>
    </row>
    <row r="125" spans="2:4">
      <c r="B125" s="1" t="s">
        <v>162</v>
      </c>
      <c r="D125" s="16" t="s">
        <v>478</v>
      </c>
    </row>
    <row r="126" spans="2:4">
      <c r="B126" s="1" t="s">
        <v>163</v>
      </c>
      <c r="D126" s="16" t="s">
        <v>479</v>
      </c>
    </row>
    <row r="127" spans="2:4">
      <c r="B127" s="1" t="s">
        <v>164</v>
      </c>
      <c r="D127" s="16" t="s">
        <v>480</v>
      </c>
    </row>
    <row r="128" spans="2:4">
      <c r="B128" s="1" t="s">
        <v>165</v>
      </c>
      <c r="D128" s="16" t="s">
        <v>481</v>
      </c>
    </row>
    <row r="129" spans="2:4">
      <c r="B129" s="1" t="s">
        <v>166</v>
      </c>
      <c r="D129" s="16" t="s">
        <v>482</v>
      </c>
    </row>
    <row r="130" spans="2:4">
      <c r="B130" s="1" t="s">
        <v>167</v>
      </c>
      <c r="D130" s="16" t="s">
        <v>483</v>
      </c>
    </row>
    <row r="131" spans="2:4">
      <c r="B131" s="1" t="s">
        <v>168</v>
      </c>
      <c r="D131" s="16" t="s">
        <v>484</v>
      </c>
    </row>
    <row r="132" spans="2:4">
      <c r="B132" s="1" t="s">
        <v>169</v>
      </c>
      <c r="D132" s="16" t="s">
        <v>485</v>
      </c>
    </row>
    <row r="133" spans="2:4">
      <c r="B133" s="1" t="s">
        <v>170</v>
      </c>
      <c r="D133" s="16" t="s">
        <v>486</v>
      </c>
    </row>
    <row r="134" spans="2:4">
      <c r="B134" s="1" t="s">
        <v>171</v>
      </c>
      <c r="D134" s="16" t="s">
        <v>487</v>
      </c>
    </row>
    <row r="135" spans="2:4">
      <c r="B135" s="1" t="s">
        <v>172</v>
      </c>
      <c r="D135" s="16" t="s">
        <v>488</v>
      </c>
    </row>
    <row r="136" spans="2:4">
      <c r="B136" s="1" t="s">
        <v>173</v>
      </c>
      <c r="D136" s="16" t="s">
        <v>489</v>
      </c>
    </row>
    <row r="137" spans="2:4">
      <c r="B137" s="1" t="s">
        <v>174</v>
      </c>
      <c r="D137" s="16" t="s">
        <v>490</v>
      </c>
    </row>
    <row r="138" spans="2:4">
      <c r="B138" s="1" t="s">
        <v>175</v>
      </c>
      <c r="D138" s="16" t="s">
        <v>491</v>
      </c>
    </row>
    <row r="139" spans="2:4">
      <c r="B139" s="1" t="s">
        <v>176</v>
      </c>
      <c r="D139" s="16" t="s">
        <v>492</v>
      </c>
    </row>
    <row r="140" spans="2:4">
      <c r="B140" s="1" t="s">
        <v>177</v>
      </c>
      <c r="D140" s="16" t="s">
        <v>493</v>
      </c>
    </row>
    <row r="141" spans="2:4">
      <c r="B141" s="1" t="s">
        <v>178</v>
      </c>
      <c r="D141" s="16" t="s">
        <v>494</v>
      </c>
    </row>
    <row r="142" spans="2:4">
      <c r="B142" s="1" t="s">
        <v>179</v>
      </c>
      <c r="D142" s="16" t="s">
        <v>495</v>
      </c>
    </row>
    <row r="143" spans="2:4">
      <c r="B143" s="1" t="s">
        <v>180</v>
      </c>
      <c r="D143" s="16" t="s">
        <v>496</v>
      </c>
    </row>
    <row r="144" spans="2:4">
      <c r="B144" s="1" t="s">
        <v>181</v>
      </c>
      <c r="D144" s="16" t="s">
        <v>497</v>
      </c>
    </row>
    <row r="145" spans="2:4">
      <c r="B145" s="1" t="s">
        <v>182</v>
      </c>
      <c r="D145" s="16" t="s">
        <v>498</v>
      </c>
    </row>
    <row r="146" spans="2:4">
      <c r="B146" s="1" t="s">
        <v>183</v>
      </c>
      <c r="D146" s="16" t="s">
        <v>499</v>
      </c>
    </row>
    <row r="147" spans="2:4">
      <c r="B147" s="1" t="s">
        <v>184</v>
      </c>
      <c r="D147" s="16" t="s">
        <v>500</v>
      </c>
    </row>
    <row r="148" spans="2:4">
      <c r="B148" s="1" t="s">
        <v>185</v>
      </c>
      <c r="D148" s="16" t="s">
        <v>501</v>
      </c>
    </row>
    <row r="149" spans="2:4">
      <c r="B149" s="1" t="s">
        <v>186</v>
      </c>
      <c r="D149" s="16" t="s">
        <v>502</v>
      </c>
    </row>
    <row r="150" spans="2:4">
      <c r="B150" s="1" t="s">
        <v>187</v>
      </c>
      <c r="D150" s="16" t="s">
        <v>503</v>
      </c>
    </row>
    <row r="151" spans="2:4">
      <c r="B151" s="1" t="s">
        <v>188</v>
      </c>
      <c r="D151" s="16" t="s">
        <v>504</v>
      </c>
    </row>
    <row r="152" spans="2:4">
      <c r="B152" s="1" t="s">
        <v>189</v>
      </c>
      <c r="D152" s="16" t="s">
        <v>505</v>
      </c>
    </row>
    <row r="153" spans="2:4">
      <c r="B153" s="1" t="s">
        <v>190</v>
      </c>
      <c r="D153" s="16" t="s">
        <v>506</v>
      </c>
    </row>
    <row r="154" spans="2:4">
      <c r="B154" s="1" t="s">
        <v>191</v>
      </c>
      <c r="D154" s="16" t="s">
        <v>507</v>
      </c>
    </row>
    <row r="155" spans="2:4">
      <c r="B155" s="1" t="s">
        <v>192</v>
      </c>
      <c r="D155" s="16" t="s">
        <v>508</v>
      </c>
    </row>
    <row r="156" spans="2:4">
      <c r="B156" s="1" t="s">
        <v>193</v>
      </c>
      <c r="D156" s="16" t="s">
        <v>509</v>
      </c>
    </row>
    <row r="157" spans="2:4">
      <c r="B157" s="1" t="s">
        <v>194</v>
      </c>
      <c r="D157" s="16" t="s">
        <v>510</v>
      </c>
    </row>
    <row r="158" spans="2:4">
      <c r="B158" s="1" t="s">
        <v>195</v>
      </c>
      <c r="D158" s="16" t="s">
        <v>511</v>
      </c>
    </row>
    <row r="159" spans="2:4">
      <c r="B159" s="1" t="s">
        <v>196</v>
      </c>
      <c r="D159" s="16" t="s">
        <v>512</v>
      </c>
    </row>
    <row r="160" spans="2:4">
      <c r="B160" s="1" t="s">
        <v>197</v>
      </c>
      <c r="D160" s="16" t="s">
        <v>513</v>
      </c>
    </row>
    <row r="161" spans="2:4">
      <c r="B161" s="1" t="s">
        <v>198</v>
      </c>
      <c r="D161" s="16" t="s">
        <v>514</v>
      </c>
    </row>
    <row r="162" spans="2:4">
      <c r="B162" s="1" t="s">
        <v>199</v>
      </c>
      <c r="D162" s="16" t="s">
        <v>515</v>
      </c>
    </row>
    <row r="163" spans="2:4">
      <c r="B163" s="1" t="s">
        <v>200</v>
      </c>
      <c r="D163" s="16" t="s">
        <v>516</v>
      </c>
    </row>
    <row r="164" spans="2:4">
      <c r="B164" s="1" t="s">
        <v>201</v>
      </c>
      <c r="D164" s="16" t="s">
        <v>517</v>
      </c>
    </row>
    <row r="165" spans="2:4">
      <c r="B165" s="1" t="s">
        <v>202</v>
      </c>
      <c r="D165" s="16" t="s">
        <v>518</v>
      </c>
    </row>
    <row r="166" spans="2:4">
      <c r="B166" s="1" t="s">
        <v>203</v>
      </c>
      <c r="D166" s="16" t="s">
        <v>519</v>
      </c>
    </row>
    <row r="167" spans="2:4">
      <c r="B167" s="1" t="s">
        <v>204</v>
      </c>
      <c r="D167" s="16" t="s">
        <v>520</v>
      </c>
    </row>
    <row r="168" spans="2:4">
      <c r="B168" s="1" t="s">
        <v>205</v>
      </c>
      <c r="D168" s="16" t="s">
        <v>521</v>
      </c>
    </row>
    <row r="169" spans="2:4">
      <c r="B169" s="1" t="s">
        <v>206</v>
      </c>
      <c r="D169" s="16" t="s">
        <v>522</v>
      </c>
    </row>
    <row r="170" spans="2:4">
      <c r="B170" s="1" t="s">
        <v>207</v>
      </c>
      <c r="D170" s="16" t="s">
        <v>523</v>
      </c>
    </row>
    <row r="171" spans="2:4">
      <c r="B171" s="1" t="s">
        <v>208</v>
      </c>
      <c r="D171" s="16" t="s">
        <v>524</v>
      </c>
    </row>
    <row r="172" spans="2:4">
      <c r="B172" s="1" t="s">
        <v>209</v>
      </c>
      <c r="D172" s="16" t="s">
        <v>525</v>
      </c>
    </row>
    <row r="173" spans="2:4">
      <c r="B173" s="1" t="s">
        <v>210</v>
      </c>
      <c r="D173" s="16" t="s">
        <v>526</v>
      </c>
    </row>
    <row r="174" spans="2:4">
      <c r="B174" s="1" t="s">
        <v>211</v>
      </c>
      <c r="D174" s="16" t="s">
        <v>527</v>
      </c>
    </row>
    <row r="175" spans="2:4">
      <c r="B175" s="1" t="s">
        <v>212</v>
      </c>
      <c r="D175" s="16" t="s">
        <v>528</v>
      </c>
    </row>
    <row r="176" spans="2:4">
      <c r="B176" s="1" t="s">
        <v>213</v>
      </c>
      <c r="D176" s="16" t="s">
        <v>529</v>
      </c>
    </row>
    <row r="177" spans="2:4">
      <c r="B177" s="1" t="s">
        <v>214</v>
      </c>
      <c r="D177" s="16" t="s">
        <v>530</v>
      </c>
    </row>
    <row r="178" spans="2:4">
      <c r="B178" s="1" t="s">
        <v>215</v>
      </c>
      <c r="D178" s="16" t="s">
        <v>531</v>
      </c>
    </row>
    <row r="179" spans="2:4">
      <c r="B179" s="1" t="s">
        <v>216</v>
      </c>
      <c r="D179" s="16" t="s">
        <v>532</v>
      </c>
    </row>
    <row r="180" spans="2:4">
      <c r="B180" s="1" t="s">
        <v>217</v>
      </c>
      <c r="D180" s="16" t="s">
        <v>533</v>
      </c>
    </row>
    <row r="181" spans="2:4">
      <c r="B181" s="1" t="s">
        <v>218</v>
      </c>
      <c r="D181" s="16" t="s">
        <v>534</v>
      </c>
    </row>
    <row r="182" spans="2:4">
      <c r="B182" s="1" t="s">
        <v>219</v>
      </c>
      <c r="D182" s="16" t="s">
        <v>535</v>
      </c>
    </row>
    <row r="183" spans="2:4">
      <c r="B183" s="1" t="s">
        <v>220</v>
      </c>
      <c r="D183" s="16" t="s">
        <v>536</v>
      </c>
    </row>
    <row r="184" spans="2:4">
      <c r="B184" s="1" t="s">
        <v>221</v>
      </c>
      <c r="D184" s="16" t="s">
        <v>537</v>
      </c>
    </row>
    <row r="185" spans="2:4">
      <c r="B185" s="1" t="s">
        <v>222</v>
      </c>
      <c r="D185" s="16" t="s">
        <v>381</v>
      </c>
    </row>
    <row r="186" spans="2:4">
      <c r="B186" s="1" t="s">
        <v>223</v>
      </c>
      <c r="D186" s="16" t="s">
        <v>538</v>
      </c>
    </row>
    <row r="187" spans="2:4">
      <c r="B187" s="1" t="s">
        <v>224</v>
      </c>
      <c r="D187" s="16" t="s">
        <v>539</v>
      </c>
    </row>
    <row r="188" spans="2:4">
      <c r="B188" s="1" t="s">
        <v>225</v>
      </c>
      <c r="D188" s="16" t="s">
        <v>540</v>
      </c>
    </row>
    <row r="189" spans="2:4">
      <c r="B189" s="1" t="s">
        <v>226</v>
      </c>
      <c r="D189" s="16" t="s">
        <v>541</v>
      </c>
    </row>
    <row r="190" spans="2:4">
      <c r="B190" s="1" t="s">
        <v>227</v>
      </c>
      <c r="D190" s="16" t="s">
        <v>542</v>
      </c>
    </row>
    <row r="191" spans="2:4">
      <c r="B191" s="1" t="s">
        <v>228</v>
      </c>
      <c r="D191" s="16" t="s">
        <v>543</v>
      </c>
    </row>
    <row r="192" spans="2:4">
      <c r="B192" s="1" t="s">
        <v>229</v>
      </c>
      <c r="D192" s="16" t="s">
        <v>544</v>
      </c>
    </row>
    <row r="193" spans="2:4">
      <c r="B193" s="1" t="s">
        <v>230</v>
      </c>
      <c r="D193" s="16" t="s">
        <v>545</v>
      </c>
    </row>
    <row r="194" spans="2:4">
      <c r="B194" s="1" t="s">
        <v>231</v>
      </c>
      <c r="D194" s="16" t="s">
        <v>546</v>
      </c>
    </row>
    <row r="195" spans="2:4">
      <c r="B195" s="1" t="s">
        <v>232</v>
      </c>
      <c r="D195" s="16" t="s">
        <v>547</v>
      </c>
    </row>
    <row r="196" spans="2:4">
      <c r="B196" s="1" t="s">
        <v>233</v>
      </c>
      <c r="D196" s="16" t="s">
        <v>381</v>
      </c>
    </row>
    <row r="197" spans="2:4">
      <c r="B197" s="1" t="s">
        <v>234</v>
      </c>
      <c r="D197" s="16" t="s">
        <v>548</v>
      </c>
    </row>
    <row r="198" spans="2:4">
      <c r="B198" s="1" t="s">
        <v>235</v>
      </c>
      <c r="D198" s="16" t="s">
        <v>549</v>
      </c>
    </row>
    <row r="199" spans="2:4">
      <c r="B199" s="1" t="s">
        <v>236</v>
      </c>
      <c r="D199" s="16" t="s">
        <v>550</v>
      </c>
    </row>
    <row r="200" spans="2:4">
      <c r="B200" s="1" t="s">
        <v>237</v>
      </c>
      <c r="D200" s="16" t="s">
        <v>551</v>
      </c>
    </row>
    <row r="201" spans="2:4">
      <c r="B201" s="1" t="s">
        <v>238</v>
      </c>
      <c r="D201" s="16" t="s">
        <v>552</v>
      </c>
    </row>
    <row r="202" spans="2:4">
      <c r="B202" s="1" t="s">
        <v>239</v>
      </c>
      <c r="D202" s="16" t="s">
        <v>553</v>
      </c>
    </row>
    <row r="203" spans="2:4">
      <c r="B203" s="1" t="s">
        <v>240</v>
      </c>
      <c r="D203" s="16" t="s">
        <v>554</v>
      </c>
    </row>
    <row r="204" spans="2:4">
      <c r="B204" s="1" t="s">
        <v>241</v>
      </c>
      <c r="D204" s="16" t="s">
        <v>555</v>
      </c>
    </row>
    <row r="205" spans="2:4">
      <c r="B205" s="1" t="s">
        <v>242</v>
      </c>
      <c r="D205" s="16" t="s">
        <v>556</v>
      </c>
    </row>
    <row r="206" spans="2:4">
      <c r="B206" s="1" t="s">
        <v>243</v>
      </c>
      <c r="D206" s="16" t="s">
        <v>557</v>
      </c>
    </row>
    <row r="207" spans="2:4">
      <c r="B207" s="1" t="s">
        <v>244</v>
      </c>
      <c r="D207" s="16" t="s">
        <v>558</v>
      </c>
    </row>
    <row r="208" spans="2:4">
      <c r="B208" s="1" t="s">
        <v>245</v>
      </c>
      <c r="D208" s="16" t="s">
        <v>559</v>
      </c>
    </row>
    <row r="209" spans="2:4">
      <c r="B209" s="1" t="s">
        <v>246</v>
      </c>
      <c r="D209" s="16" t="s">
        <v>560</v>
      </c>
    </row>
    <row r="210" spans="2:4">
      <c r="B210" s="1" t="s">
        <v>247</v>
      </c>
      <c r="D210" s="16" t="s">
        <v>561</v>
      </c>
    </row>
    <row r="211" spans="2:4">
      <c r="B211" s="1" t="s">
        <v>248</v>
      </c>
      <c r="D211" s="16" t="s">
        <v>562</v>
      </c>
    </row>
    <row r="212" spans="2:4">
      <c r="B212" s="1" t="s">
        <v>249</v>
      </c>
      <c r="D212" s="16" t="s">
        <v>563</v>
      </c>
    </row>
    <row r="213" spans="2:4">
      <c r="B213" s="1" t="s">
        <v>250</v>
      </c>
      <c r="D213" s="16" t="s">
        <v>564</v>
      </c>
    </row>
    <row r="214" spans="2:4">
      <c r="B214" s="1" t="s">
        <v>251</v>
      </c>
      <c r="D214" s="16" t="s">
        <v>565</v>
      </c>
    </row>
    <row r="215" spans="2:4">
      <c r="B215" s="1" t="s">
        <v>252</v>
      </c>
      <c r="D215" s="16" t="s">
        <v>566</v>
      </c>
    </row>
    <row r="216" spans="2:4">
      <c r="B216" s="1" t="s">
        <v>253</v>
      </c>
      <c r="D216" s="16" t="s">
        <v>567</v>
      </c>
    </row>
    <row r="217" spans="2:4">
      <c r="B217" s="1" t="s">
        <v>254</v>
      </c>
      <c r="D217" s="16" t="s">
        <v>568</v>
      </c>
    </row>
    <row r="218" spans="2:4">
      <c r="B218" s="1" t="s">
        <v>255</v>
      </c>
      <c r="D218" s="16" t="s">
        <v>569</v>
      </c>
    </row>
    <row r="219" spans="2:4">
      <c r="B219" s="1" t="s">
        <v>256</v>
      </c>
      <c r="D219" s="16" t="s">
        <v>570</v>
      </c>
    </row>
    <row r="220" spans="2:4">
      <c r="B220" s="1" t="s">
        <v>257</v>
      </c>
      <c r="D220" s="16" t="s">
        <v>571</v>
      </c>
    </row>
    <row r="221" spans="2:4">
      <c r="B221" s="1" t="s">
        <v>258</v>
      </c>
      <c r="D221" s="16" t="s">
        <v>572</v>
      </c>
    </row>
    <row r="222" spans="2:4">
      <c r="B222" s="1" t="s">
        <v>259</v>
      </c>
      <c r="D222" s="16" t="s">
        <v>573</v>
      </c>
    </row>
    <row r="223" spans="2:4">
      <c r="B223" s="1" t="s">
        <v>260</v>
      </c>
      <c r="D223" s="16" t="s">
        <v>574</v>
      </c>
    </row>
    <row r="224" spans="2:4">
      <c r="B224" s="1" t="s">
        <v>261</v>
      </c>
      <c r="D224" s="16" t="s">
        <v>575</v>
      </c>
    </row>
    <row r="225" spans="2:4">
      <c r="B225" s="1" t="s">
        <v>262</v>
      </c>
      <c r="D225" s="16" t="s">
        <v>576</v>
      </c>
    </row>
    <row r="226" spans="2:4">
      <c r="B226" s="1" t="s">
        <v>263</v>
      </c>
      <c r="D226" s="16" t="s">
        <v>577</v>
      </c>
    </row>
    <row r="227" spans="2:4">
      <c r="B227" s="1" t="s">
        <v>264</v>
      </c>
      <c r="D227" s="16" t="s">
        <v>578</v>
      </c>
    </row>
    <row r="228" spans="2:4">
      <c r="B228" s="1" t="s">
        <v>265</v>
      </c>
      <c r="D228" s="16" t="s">
        <v>579</v>
      </c>
    </row>
    <row r="229" spans="2:4">
      <c r="B229" s="1" t="s">
        <v>266</v>
      </c>
      <c r="D229" s="16" t="s">
        <v>580</v>
      </c>
    </row>
    <row r="230" spans="2:4">
      <c r="B230" s="1" t="s">
        <v>267</v>
      </c>
      <c r="D230" s="16" t="s">
        <v>581</v>
      </c>
    </row>
    <row r="231" spans="2:4">
      <c r="B231" s="1" t="s">
        <v>268</v>
      </c>
      <c r="D231" s="16" t="s">
        <v>582</v>
      </c>
    </row>
    <row r="232" spans="2:4">
      <c r="B232" s="1" t="s">
        <v>269</v>
      </c>
      <c r="D232" s="16" t="s">
        <v>583</v>
      </c>
    </row>
    <row r="233" spans="2:4">
      <c r="B233" s="1" t="s">
        <v>270</v>
      </c>
      <c r="D233" s="16" t="s">
        <v>584</v>
      </c>
    </row>
    <row r="234" spans="2:4">
      <c r="B234" s="1" t="s">
        <v>271</v>
      </c>
      <c r="D234" s="16" t="s">
        <v>585</v>
      </c>
    </row>
    <row r="235" spans="2:4">
      <c r="B235" s="1" t="s">
        <v>272</v>
      </c>
      <c r="D235" s="16" t="s">
        <v>586</v>
      </c>
    </row>
    <row r="236" spans="2:4">
      <c r="B236" s="1" t="s">
        <v>273</v>
      </c>
      <c r="D236" s="16" t="s">
        <v>587</v>
      </c>
    </row>
    <row r="237" spans="2:4">
      <c r="B237" s="1" t="s">
        <v>274</v>
      </c>
      <c r="D237" s="16" t="s">
        <v>588</v>
      </c>
    </row>
    <row r="238" spans="2:4">
      <c r="B238" s="1" t="s">
        <v>275</v>
      </c>
      <c r="D238" s="16" t="s">
        <v>589</v>
      </c>
    </row>
    <row r="239" spans="2:4">
      <c r="B239" s="1" t="s">
        <v>276</v>
      </c>
      <c r="D239" s="16" t="s">
        <v>590</v>
      </c>
    </row>
    <row r="240" spans="2:4">
      <c r="B240" s="1" t="s">
        <v>277</v>
      </c>
      <c r="D240" s="16" t="s">
        <v>591</v>
      </c>
    </row>
    <row r="241" spans="2:4">
      <c r="B241" s="1" t="s">
        <v>278</v>
      </c>
      <c r="D241" s="16" t="s">
        <v>592</v>
      </c>
    </row>
    <row r="242" spans="2:4">
      <c r="B242" s="1" t="s">
        <v>279</v>
      </c>
      <c r="D242" s="16" t="s">
        <v>593</v>
      </c>
    </row>
    <row r="243" spans="2:4">
      <c r="B243" s="1" t="s">
        <v>280</v>
      </c>
      <c r="D243" s="16" t="s">
        <v>594</v>
      </c>
    </row>
    <row r="244" spans="2:4">
      <c r="B244" s="1" t="s">
        <v>281</v>
      </c>
      <c r="D244" s="16" t="s">
        <v>595</v>
      </c>
    </row>
    <row r="245" spans="2:4">
      <c r="B245" s="1" t="s">
        <v>282</v>
      </c>
      <c r="D245" s="16" t="s">
        <v>596</v>
      </c>
    </row>
    <row r="246" spans="2:4">
      <c r="B246" s="1" t="s">
        <v>283</v>
      </c>
      <c r="D246" s="16" t="s">
        <v>597</v>
      </c>
    </row>
    <row r="247" spans="2:4">
      <c r="B247" s="1" t="s">
        <v>284</v>
      </c>
      <c r="D247" s="16" t="s">
        <v>598</v>
      </c>
    </row>
    <row r="248" spans="2:4">
      <c r="B248" s="1" t="s">
        <v>285</v>
      </c>
      <c r="D248" s="16" t="s">
        <v>599</v>
      </c>
    </row>
    <row r="249" spans="2:4">
      <c r="B249" s="1" t="s">
        <v>286</v>
      </c>
      <c r="D249" s="16" t="s">
        <v>600</v>
      </c>
    </row>
    <row r="250" spans="2:4">
      <c r="B250" s="1" t="s">
        <v>287</v>
      </c>
      <c r="D250" s="16" t="s">
        <v>601</v>
      </c>
    </row>
    <row r="251" spans="2:4">
      <c r="B251" s="1" t="s">
        <v>288</v>
      </c>
      <c r="D251" s="16" t="s">
        <v>602</v>
      </c>
    </row>
    <row r="252" spans="2:4">
      <c r="B252" s="1" t="s">
        <v>289</v>
      </c>
      <c r="D252" s="16" t="s">
        <v>603</v>
      </c>
    </row>
    <row r="253" spans="2:4">
      <c r="B253" s="1" t="s">
        <v>290</v>
      </c>
      <c r="D253" s="16" t="s">
        <v>604</v>
      </c>
    </row>
    <row r="254" spans="2:4">
      <c r="B254" s="1" t="s">
        <v>291</v>
      </c>
      <c r="D254" s="16" t="s">
        <v>605</v>
      </c>
    </row>
    <row r="255" spans="2:4">
      <c r="B255" s="1" t="s">
        <v>292</v>
      </c>
      <c r="D255" s="16" t="s">
        <v>606</v>
      </c>
    </row>
    <row r="256" spans="2:4">
      <c r="B256" s="1" t="s">
        <v>293</v>
      </c>
      <c r="D256" s="16">
        <v>22</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ReadMe</vt:lpstr>
      <vt:lpstr>FALAs</vt:lpstr>
      <vt:lpstr>FBA-FIA-WMA information</vt:lpstr>
      <vt:lpstr>Framework</vt:lpstr>
      <vt:lpstr>FALAs!Print_Area</vt:lpstr>
      <vt:lpstr>'FBA-FIA-WMA information'!Print_Area</vt:lpstr>
      <vt:lpstr>Framework!Print_Area</vt:lpstr>
    </vt:vector>
  </TitlesOfParts>
  <Company>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USER22</dc:creator>
  <cp:lastModifiedBy>Omaira F.M. Figaroa</cp:lastModifiedBy>
  <cp:lastPrinted>2023-06-29T20:46:51Z</cp:lastPrinted>
  <dcterms:created xsi:type="dcterms:W3CDTF">2001-12-11T12:34:23Z</dcterms:created>
  <dcterms:modified xsi:type="dcterms:W3CDTF">2026-06-23T19:22:30Z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16c6874-6a52-4c55-bb33-98e97dca7efe_Enabled">
    <vt:lpwstr>true</vt:lpwstr>
  </property>
  <property fmtid="{D5CDD505-2E9C-101B-9397-08002B2CF9AE}" pid="3" name="MSIP_Label_916c6874-6a52-4c55-bb33-98e97dca7efe_SetDate">
    <vt:lpwstr>2023-07-18T16:08:12Z</vt:lpwstr>
  </property>
  <property fmtid="{D5CDD505-2E9C-101B-9397-08002B2CF9AE}" pid="4" name="MSIP_Label_916c6874-6a52-4c55-bb33-98e97dca7efe_Method">
    <vt:lpwstr>Standard</vt:lpwstr>
  </property>
  <property fmtid="{D5CDD505-2E9C-101B-9397-08002B2CF9AE}" pid="5" name="MSIP_Label_916c6874-6a52-4c55-bb33-98e97dca7efe_Name">
    <vt:lpwstr>RESTRICTED</vt:lpwstr>
  </property>
  <property fmtid="{D5CDD505-2E9C-101B-9397-08002B2CF9AE}" pid="6" name="MSIP_Label_916c6874-6a52-4c55-bb33-98e97dca7efe_SiteId">
    <vt:lpwstr>b59c0e2d-9357-4098-af50-3b7f4d163bce</vt:lpwstr>
  </property>
  <property fmtid="{D5CDD505-2E9C-101B-9397-08002B2CF9AE}" pid="7" name="MSIP_Label_916c6874-6a52-4c55-bb33-98e97dca7efe_ActionId">
    <vt:lpwstr>ff338f52-d3ac-4fd0-8b53-4024801e22b6</vt:lpwstr>
  </property>
  <property fmtid="{D5CDD505-2E9C-101B-9397-08002B2CF9AE}" pid="8" name="MSIP_Label_916c6874-6a52-4c55-bb33-98e97dca7efe_ContentBits">
    <vt:lpwstr>0</vt:lpwstr>
  </property>
</Properties>
</file>