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k.lampe\Downloads\"/>
    </mc:Choice>
  </mc:AlternateContent>
  <xr:revisionPtr revIDLastSave="0" documentId="13_ncr:1_{75B6D785-57E8-47EE-ADD5-7D9873F364B1}" xr6:coauthVersionLast="47" xr6:coauthVersionMax="47" xr10:uidLastSave="{00000000-0000-0000-0000-000000000000}"/>
  <workbookProtection workbookAlgorithmName="SHA-512" workbookHashValue="D6OlczbZ37cGyHS4YmEhSxOJpvEmowhad5Mk/LC3/+uDSMN9/M4WSMYzi5BJKQVwcPd/UfH38yGBg0lmFszTIg==" workbookSaltValue="e8ArfYDiMPl+CdUWy04Vfw==" workbookSpinCount="100000" lockStructure="1"/>
  <bookViews>
    <workbookView xWindow="-120" yWindow="-120" windowWidth="29040" windowHeight="15720" tabRatio="895" firstSheet="1" activeTab="1" xr2:uid="{00000000-000D-0000-FFFF-FFFF00000000}"/>
  </bookViews>
  <sheets>
    <sheet name="config" sheetId="18" state="veryHidden" r:id="rId1"/>
    <sheet name="I.2 Kerngegevens" sheetId="1" r:id="rId2"/>
    <sheet name="B. Balans" sheetId="2" r:id="rId3"/>
    <sheet name="C. Staat van baten en lasten" sheetId="3" r:id="rId4"/>
    <sheet name="D. Toelichting op de balans" sheetId="4" r:id="rId5"/>
    <sheet name="E. Toelichting op de balans" sheetId="5" r:id="rId6"/>
    <sheet name="F. Toelichting baten en lasten" sheetId="6" r:id="rId7"/>
    <sheet name="G. Toelichting baten en lasten2" sheetId="7" r:id="rId8"/>
    <sheet name="H. Toelichting baten en lasten3" sheetId="8" r:id="rId9"/>
    <sheet name="Overige toelichting" sheetId="19" state="veryHidden" r:id="rId10"/>
    <sheet name="I. Overige - Toelichting balans" sheetId="16" r:id="rId11"/>
    <sheet name="J. Overige - Toelichting b&amp;l" sheetId="17" r:id="rId12"/>
    <sheet name="K. Kasstroom overzicht" sheetId="9" r:id="rId13"/>
    <sheet name="L. Ontwik. vastrentende waarden" sheetId="10" r:id="rId14"/>
    <sheet name="M. Ontwik. zakelijke waarden" sheetId="11" r:id="rId15"/>
    <sheet name="N. 40-60% Beleggingsregeling" sheetId="12" r:id="rId16"/>
    <sheet name="O. Toelichting 40-60%Beleg.reg." sheetId="13" r:id="rId17"/>
    <sheet name="P. Solvabiliteitsvereisten" sheetId="14" r:id="rId18"/>
  </sheets>
  <externalReferences>
    <externalReference r:id="rId19"/>
    <externalReference r:id="rId20"/>
  </externalReferences>
  <definedNames>
    <definedName name="_ftn1" localSheetId="13">'L. Ontwik. vastrentende waarden'!$A$28</definedName>
    <definedName name="_ftn2" localSheetId="16">'O. Toelichting 40-60%Beleg.reg.'!$A$27</definedName>
    <definedName name="_ftn3" localSheetId="16">'O. Toelichting 40-60%Beleg.reg.'!$A$28</definedName>
    <definedName name="_ftnref1" localSheetId="13">'L. Ontwik. vastrentende waarden'!$A$6</definedName>
    <definedName name="_ftnref2" localSheetId="16">'O. Toelichting 40-60%Beleg.reg.'!$B$8</definedName>
    <definedName name="_ftnref3" localSheetId="16">'O. Toelichting 40-60%Beleg.reg.'!$A$15</definedName>
    <definedName name="_Toc43882872" localSheetId="2">'B. Balans'!$B$7</definedName>
    <definedName name="_Toc43882873" localSheetId="2">'B. Balans'!$B$13</definedName>
    <definedName name="_Toc43882875" localSheetId="2">'B. Balans'!$B$24</definedName>
    <definedName name="_Toc43882890" localSheetId="15">'N. 40-60% Beleggingsregeling'!$F$5</definedName>
    <definedName name="_Toc43882891" localSheetId="15">'N. 40-60% Beleggingsregeling'!$B$23</definedName>
    <definedName name="bal">#REF!</definedName>
    <definedName name="date">'[1]Balance Sheet'!$F$2</definedName>
    <definedName name="fldTimeStamp">'[2]TOC - Table of Contents'!$E$1</definedName>
    <definedName name="month">'[2]Main Sheet'!$D$20</definedName>
    <definedName name="name">'[1]Balance Sheet'!$F$1</definedName>
    <definedName name="NRESF1401">'[2]BAL - Balance Sheet'!$F$93</definedName>
    <definedName name="NRESF1402">'[2]BAL - Balance Sheet'!$F$103</definedName>
    <definedName name="NRESF1403">'[2]BAL - Balance Sheet'!$F$114</definedName>
    <definedName name="NRESF2200">'[2]BAL - Balance Sheet'!$F$184</definedName>
    <definedName name="NRESF2300">'[2]BAL - Balance Sheet'!$F$198</definedName>
    <definedName name="NRESN1401">'[2]BAL - Balance Sheet'!$E$93</definedName>
    <definedName name="NRESN1402">'[2]BAL - Balance Sheet'!$E$103</definedName>
    <definedName name="NRESN1403">'[2]BAL - Balance Sheet'!$E$114</definedName>
    <definedName name="NRESN2200">'[2]BAL - Balance Sheet'!$E$184</definedName>
    <definedName name="NRESN2300">'[2]BAL - Balance Sheet'!$E$198</definedName>
    <definedName name="_xlnm.Print_Area" localSheetId="14">'M. Ontwik. zakelijke waarden'!$A$1:$H$36</definedName>
    <definedName name="_xlnm.Print_Area" localSheetId="17">'P. Solvabiliteitsvereisten'!$A$1:$G$58</definedName>
    <definedName name="rec">#REF!</definedName>
    <definedName name="RESF1401">'[2]BAL - Balance Sheet'!$D$93</definedName>
    <definedName name="RESF1402">'[2]BAL - Balance Sheet'!$D$103</definedName>
    <definedName name="RESF1403">'[2]BAL - Balance Sheet'!$D$114</definedName>
    <definedName name="RESF2200">'[2]BAL - Balance Sheet'!$D$184</definedName>
    <definedName name="RESF2300">'[2]BAL - Balance Sheet'!$D$198</definedName>
    <definedName name="RESN1401">'[2]BAL - Balance Sheet'!$C$93</definedName>
    <definedName name="RESN1402">'[2]BAL - Balance Sheet'!$C$103</definedName>
    <definedName name="RESN1403">'[2]BAL - Balance Sheet'!$C$114</definedName>
    <definedName name="RESN2200">'[2]BAL - Balance Sheet'!$C$184</definedName>
    <definedName name="RESN2300">'[2]BAL - Balance Sheet'!$C$198</definedName>
    <definedName name="test">#REF!</definedName>
    <definedName name="year">'[2]Main Sheet'!$D$19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4" l="1"/>
  <c r="A3" i="13"/>
  <c r="A3" i="12"/>
  <c r="A4" i="11"/>
  <c r="A4" i="10"/>
  <c r="A2" i="9"/>
  <c r="A2" i="8"/>
  <c r="A2" i="7"/>
  <c r="A2" i="6"/>
  <c r="A2" i="5"/>
  <c r="A2" i="4"/>
  <c r="A2" i="3"/>
  <c r="A2" i="2"/>
  <c r="D60" i="16" l="1"/>
  <c r="D60" i="17"/>
  <c r="D59" i="17"/>
  <c r="D58" i="17"/>
  <c r="D57" i="17"/>
  <c r="D56" i="17"/>
  <c r="D55" i="17"/>
  <c r="D54" i="17"/>
  <c r="D53" i="17"/>
  <c r="D52" i="17"/>
  <c r="D51" i="17"/>
  <c r="D50" i="17"/>
  <c r="D49" i="17"/>
  <c r="D48" i="17"/>
  <c r="D47" i="17"/>
  <c r="D46" i="17"/>
  <c r="D45" i="17"/>
  <c r="D44" i="17"/>
  <c r="D43" i="17"/>
  <c r="D42" i="17"/>
  <c r="D41" i="17"/>
  <c r="D40" i="17"/>
  <c r="D39" i="17"/>
  <c r="D38" i="17"/>
  <c r="D37" i="17"/>
  <c r="D36" i="17"/>
  <c r="D35" i="17"/>
  <c r="D34" i="17"/>
  <c r="D33" i="17"/>
  <c r="D32" i="17"/>
  <c r="D59" i="16" l="1"/>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C33" i="1"/>
  <c r="C32" i="1"/>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5" i="17"/>
  <c r="B33" i="11" l="1"/>
  <c r="B44" i="1" l="1"/>
  <c r="C44" i="1"/>
  <c r="C25" i="1" l="1"/>
  <c r="B25" i="1"/>
  <c r="D39" i="6" l="1"/>
  <c r="C39" i="6"/>
  <c r="D14" i="8"/>
  <c r="D9" i="8"/>
  <c r="C14" i="8"/>
  <c r="C9" i="8"/>
  <c r="C56" i="1" l="1"/>
  <c r="B56" i="1"/>
  <c r="C60" i="1" l="1"/>
  <c r="B60" i="1"/>
  <c r="C30" i="1"/>
  <c r="C31" i="1"/>
  <c r="E41" i="14"/>
  <c r="G41" i="14" s="1"/>
  <c r="E40" i="14"/>
  <c r="G40" i="14" s="1"/>
  <c r="G35" i="14"/>
  <c r="E37" i="14"/>
  <c r="G37" i="14" s="1"/>
  <c r="E33" i="14"/>
  <c r="G36" i="14"/>
  <c r="G34" i="14"/>
  <c r="G20" i="14"/>
  <c r="G19" i="14"/>
  <c r="G18" i="14"/>
  <c r="G17" i="14"/>
  <c r="G16" i="14"/>
  <c r="G15" i="14"/>
  <c r="G14" i="14"/>
  <c r="G13" i="14"/>
  <c r="G12" i="14"/>
  <c r="G11" i="14"/>
  <c r="G10" i="14"/>
  <c r="G8" i="14"/>
  <c r="D23" i="12"/>
  <c r="E23" i="12"/>
  <c r="C23" i="12"/>
  <c r="F21" i="12"/>
  <c r="F20" i="12"/>
  <c r="F19" i="12"/>
  <c r="F18" i="12"/>
  <c r="F11" i="12"/>
  <c r="F12" i="12"/>
  <c r="F13" i="12"/>
  <c r="F14" i="12"/>
  <c r="F15" i="12"/>
  <c r="G26" i="11"/>
  <c r="G27" i="11"/>
  <c r="G28" i="11"/>
  <c r="G29" i="11"/>
  <c r="G30" i="11"/>
  <c r="G31" i="11"/>
  <c r="G32" i="11"/>
  <c r="G25" i="11"/>
  <c r="G24" i="11"/>
  <c r="C33" i="11"/>
  <c r="D33" i="11"/>
  <c r="E33" i="11"/>
  <c r="F33" i="11"/>
  <c r="H33" i="11"/>
  <c r="F12" i="11"/>
  <c r="F13" i="11"/>
  <c r="F10" i="11"/>
  <c r="F11" i="11"/>
  <c r="C14" i="11"/>
  <c r="C16" i="4" s="1"/>
  <c r="D14" i="11"/>
  <c r="C17" i="4" s="1"/>
  <c r="E29" i="14" s="1"/>
  <c r="G29" i="14" s="1"/>
  <c r="E14" i="11"/>
  <c r="C18" i="4" s="1"/>
  <c r="G14" i="11"/>
  <c r="B14" i="11"/>
  <c r="C15" i="4" s="1"/>
  <c r="B32" i="1" s="1"/>
  <c r="G22" i="10"/>
  <c r="G23" i="10"/>
  <c r="G24" i="10"/>
  <c r="G21" i="10"/>
  <c r="C25" i="10"/>
  <c r="D25" i="10"/>
  <c r="E25" i="10"/>
  <c r="F25" i="10"/>
  <c r="H25" i="10"/>
  <c r="B25" i="10"/>
  <c r="H15" i="10"/>
  <c r="G12" i="10"/>
  <c r="G13" i="10"/>
  <c r="G14" i="10"/>
  <c r="G11" i="10"/>
  <c r="C15" i="10"/>
  <c r="C9" i="4" s="1"/>
  <c r="E21" i="14" s="1"/>
  <c r="G21" i="14" s="1"/>
  <c r="D15" i="10"/>
  <c r="C10" i="4" s="1"/>
  <c r="E22" i="14" s="1"/>
  <c r="G22" i="14" s="1"/>
  <c r="E15" i="10"/>
  <c r="F15" i="10"/>
  <c r="C12" i="4" s="1"/>
  <c r="E24" i="14" s="1"/>
  <c r="G24" i="14" s="1"/>
  <c r="B15" i="10"/>
  <c r="C8" i="4" s="1"/>
  <c r="C24" i="9"/>
  <c r="B24" i="9"/>
  <c r="D22" i="8"/>
  <c r="D30" i="8" s="1"/>
  <c r="C22" i="8"/>
  <c r="C30" i="8" s="1"/>
  <c r="D32" i="7"/>
  <c r="D19" i="3" s="1"/>
  <c r="C32" i="7"/>
  <c r="C19" i="3" s="1"/>
  <c r="D19" i="7"/>
  <c r="D18" i="3" s="1"/>
  <c r="C19" i="7"/>
  <c r="D14" i="7"/>
  <c r="C14" i="7"/>
  <c r="B22" i="1" s="1"/>
  <c r="D14" i="6"/>
  <c r="D21" i="6"/>
  <c r="D9" i="3" s="1"/>
  <c r="D28" i="6"/>
  <c r="D34" i="6"/>
  <c r="D12" i="3" s="1"/>
  <c r="C34" i="6"/>
  <c r="C12" i="3" s="1"/>
  <c r="C28" i="6"/>
  <c r="B20" i="1" s="1"/>
  <c r="C21" i="6"/>
  <c r="C9" i="3" s="1"/>
  <c r="C14" i="6"/>
  <c r="D17" i="5"/>
  <c r="D22" i="2" s="1"/>
  <c r="C17" i="5"/>
  <c r="C22" i="2" s="1"/>
  <c r="D10" i="5"/>
  <c r="D18" i="2" s="1"/>
  <c r="C10" i="5"/>
  <c r="C18" i="2" s="1"/>
  <c r="G48" i="14" s="1"/>
  <c r="D48" i="4"/>
  <c r="D17" i="2" s="1"/>
  <c r="C48" i="4"/>
  <c r="C17" i="2" s="1"/>
  <c r="D43" i="4"/>
  <c r="D16" i="2" s="1"/>
  <c r="C43" i="4"/>
  <c r="C16" i="2" s="1"/>
  <c r="D37" i="4"/>
  <c r="D11" i="2" s="1"/>
  <c r="C37" i="4"/>
  <c r="E43" i="14" s="1"/>
  <c r="G43" i="14" s="1"/>
  <c r="D32" i="4"/>
  <c r="D10" i="2" s="1"/>
  <c r="C32" i="4"/>
  <c r="C10" i="2" s="1"/>
  <c r="D27" i="4"/>
  <c r="D9" i="2" s="1"/>
  <c r="C27" i="4"/>
  <c r="C9" i="2" s="1"/>
  <c r="D19" i="4"/>
  <c r="D8" i="2" s="1"/>
  <c r="C11" i="4"/>
  <c r="E23" i="14" s="1"/>
  <c r="G23" i="14" s="1"/>
  <c r="D16" i="3"/>
  <c r="C18" i="3"/>
  <c r="C16" i="3"/>
  <c r="C17" i="3" l="1"/>
  <c r="E28" i="14"/>
  <c r="G28" i="14" s="1"/>
  <c r="B33" i="1"/>
  <c r="D11" i="3"/>
  <c r="C20" i="1"/>
  <c r="D17" i="3"/>
  <c r="C22" i="1"/>
  <c r="D8" i="3"/>
  <c r="D14" i="3" s="1"/>
  <c r="C49" i="1"/>
  <c r="C52" i="1" s="1"/>
  <c r="C34" i="1"/>
  <c r="C38" i="1" s="1"/>
  <c r="C11" i="3"/>
  <c r="C8" i="3"/>
  <c r="B49" i="1"/>
  <c r="B52" i="1" s="1"/>
  <c r="C11" i="2"/>
  <c r="C21" i="13"/>
  <c r="F23" i="12"/>
  <c r="G33" i="11"/>
  <c r="F14" i="11"/>
  <c r="E30" i="14" s="1"/>
  <c r="G30" i="14" s="1"/>
  <c r="E27" i="14"/>
  <c r="G27" i="14" s="1"/>
  <c r="G25" i="10"/>
  <c r="B30" i="1"/>
  <c r="G15" i="10"/>
  <c r="D20" i="2"/>
  <c r="D24" i="2" s="1"/>
  <c r="D13" i="2"/>
  <c r="C20" i="2"/>
  <c r="C24" i="2" s="1"/>
  <c r="G54" i="14"/>
  <c r="G33" i="14"/>
  <c r="C16" i="13" l="1"/>
  <c r="C17" i="13" s="1"/>
  <c r="C18" i="13" s="1"/>
  <c r="C14" i="3"/>
  <c r="C21" i="3" s="1"/>
  <c r="C26" i="3" s="1"/>
  <c r="C30" i="3" s="1"/>
  <c r="C37" i="1"/>
  <c r="D21" i="3"/>
  <c r="D26" i="3" s="1"/>
  <c r="D30" i="3" s="1"/>
  <c r="G47" i="14"/>
  <c r="C19" i="4"/>
  <c r="C8" i="2" s="1"/>
  <c r="C13" i="2" s="1"/>
  <c r="B31" i="1"/>
  <c r="B34" i="1" s="1"/>
  <c r="B38" i="1" s="1"/>
  <c r="E47" i="14"/>
  <c r="B37" i="1" l="1"/>
  <c r="G53" i="14"/>
  <c r="G56" i="14" s="1"/>
  <c r="B46" i="1" s="1"/>
  <c r="G55" i="14"/>
  <c r="C19" i="13"/>
  <c r="C23" i="13" s="1"/>
</calcChain>
</file>

<file path=xl/sharedStrings.xml><?xml version="1.0" encoding="utf-8"?>
<sst xmlns="http://schemas.openxmlformats.org/spreadsheetml/2006/main" count="464" uniqueCount="347">
  <si>
    <t xml:space="preserve">Kerngegevens: </t>
  </si>
  <si>
    <t>Kerngetallen ondernemingspensioenfonds</t>
  </si>
  <si>
    <t>Premie betalende deelnemers</t>
  </si>
  <si>
    <t>Gewezen deelnemers</t>
  </si>
  <si>
    <t>Pensioengerechtigden</t>
  </si>
  <si>
    <t>Premie baten</t>
  </si>
  <si>
    <t>Waardeoverdrachten (per saldo)</t>
  </si>
  <si>
    <t>Pensioenen</t>
  </si>
  <si>
    <t>Premiepercentages</t>
  </si>
  <si>
    <t>Premie</t>
  </si>
  <si>
    <t>Premie werkgever</t>
  </si>
  <si>
    <t>Premie werknemer</t>
  </si>
  <si>
    <t>Vastrentende waarden (kort en langlopend)</t>
  </si>
  <si>
    <t>Zakelijke waarden</t>
  </si>
  <si>
    <t>Totaal beleggingen</t>
  </si>
  <si>
    <t>Als volgt belegd (in %)</t>
  </si>
  <si>
    <t>Vastrentende waarden</t>
  </si>
  <si>
    <t>OP/PP-pensioen</t>
  </si>
  <si>
    <t>AP</t>
  </si>
  <si>
    <t>Overige</t>
  </si>
  <si>
    <t>Totaal</t>
  </si>
  <si>
    <t>Dekkingsgraad jaar ultimo (in %)</t>
  </si>
  <si>
    <t>Directe opbrengsten</t>
  </si>
  <si>
    <t>Indirecte opbrengsten</t>
  </si>
  <si>
    <t>Af: kosten</t>
  </si>
  <si>
    <t>Totaal (netto)</t>
  </si>
  <si>
    <t>Zakelijke waarden:</t>
  </si>
  <si>
    <t>- aandelen en deelnemingen</t>
  </si>
  <si>
    <t>- vastgoed</t>
  </si>
  <si>
    <t>Totaal portefeuille</t>
  </si>
  <si>
    <t>Huidig jaar</t>
  </si>
  <si>
    <t>I.2 Kerngegevens ondernemingspensioenfonds</t>
  </si>
  <si>
    <t>HUIDIG JAAR</t>
  </si>
  <si>
    <t>ACTIVA</t>
  </si>
  <si>
    <t>Beleggingen</t>
  </si>
  <si>
    <t>Vorderingen en overlopende activa</t>
  </si>
  <si>
    <t>Overige activa</t>
  </si>
  <si>
    <t>Liquide middelen</t>
  </si>
  <si>
    <t>TOTALE ACTIVA</t>
  </si>
  <si>
    <t>PASSIVA</t>
  </si>
  <si>
    <t>Voorziening pensioenverplichting</t>
  </si>
  <si>
    <t>Langlopende schulden</t>
  </si>
  <si>
    <t>Kortlopende schulden en overlopende passiva</t>
  </si>
  <si>
    <t>TOTALE VERPLICHTING EN SCHULDEN</t>
  </si>
  <si>
    <t>Pensioenvermogen</t>
  </si>
  <si>
    <t>TOTALE PASSIVA</t>
  </si>
  <si>
    <t>Directe beleggingsopbrengsten</t>
  </si>
  <si>
    <t>Indirecte beleggingsopbrengsten</t>
  </si>
  <si>
    <t>Bij: premiebaten</t>
  </si>
  <si>
    <t>Bij: (her)verzekering</t>
  </si>
  <si>
    <t>BESCHIKBAAR TEN BEHOEVE VAN PENSIOEN-OPBOUW, PENSIOENRISICO’S EN PENSIOENUITVOERING</t>
  </si>
  <si>
    <t>AF: mutatie voorziening pensioenverplichting</t>
  </si>
  <si>
    <t xml:space="preserve">AF: pensioenuitkeringen </t>
  </si>
  <si>
    <t>AF: premie (her)verzekering</t>
  </si>
  <si>
    <t>AF: pensioen uitvoeringskosten</t>
  </si>
  <si>
    <t>BESCHIKBAAR TEN BEHOEVE VAN PENSIOEN-RISICO’S</t>
  </si>
  <si>
    <t>Positief/(Negatief) resultaat op sterfte en invaliditeit</t>
  </si>
  <si>
    <t>Overige baten/(lasten)</t>
  </si>
  <si>
    <t>RESULTAAT</t>
  </si>
  <si>
    <t>Bestemming Resultaat: specificeren</t>
  </si>
  <si>
    <t>TOEVOEGING VRIJE RESERVE</t>
  </si>
  <si>
    <t>Obligaties</t>
  </si>
  <si>
    <t>Termijndeposito’s</t>
  </si>
  <si>
    <t>Hypothecaire leningen</t>
  </si>
  <si>
    <t>Leningen op schuldbekentenis</t>
  </si>
  <si>
    <t xml:space="preserve">Aandelen </t>
  </si>
  <si>
    <t>Onroerend goed eigendom</t>
  </si>
  <si>
    <t>Onroerend goed participaties</t>
  </si>
  <si>
    <t>TOTAAL</t>
  </si>
  <si>
    <t>Vordering op (her)verzekeringsmaatschappijen</t>
  </si>
  <si>
    <t>Te vorderen pensioenpremies</t>
  </si>
  <si>
    <t>Te vorderen van werkgever(s) uit andere hoofde dan pensioenpremies</t>
  </si>
  <si>
    <t>Te vorderen beleggingsopbrengsten</t>
  </si>
  <si>
    <t>OVERIGE ACTIVA</t>
  </si>
  <si>
    <t xml:space="preserve">Gebouwen en terreinen </t>
  </si>
  <si>
    <t>Andere vaste bedrijfsmiddelen</t>
  </si>
  <si>
    <t>LIQUIDE MIDDELEN</t>
  </si>
  <si>
    <t>Pensioenverplichting eigen rekening</t>
  </si>
  <si>
    <t>Overige technische voorziening- specificeren</t>
  </si>
  <si>
    <t>Aandeel (her)verzekeraar in de voorziening pensioenverplichting</t>
  </si>
  <si>
    <t>Leningen</t>
  </si>
  <si>
    <t>Overige schulden op lange termijn – specificeren</t>
  </si>
  <si>
    <t>D. Toelichting op de balans</t>
  </si>
  <si>
    <t>Verschuldigde pensioenuitkeringen</t>
  </si>
  <si>
    <t>Reserve algemene risico’s</t>
  </si>
  <si>
    <t>Indexatiereserve</t>
  </si>
  <si>
    <t>Niet in de balans opgenomen verplichtingen (details verstrekken omtrent de aard en omvang, inclusief lopende rechtszaken)</t>
  </si>
  <si>
    <t>Gebeurtenissen na balansdatum (details verstrekken omtrent de aard en omvang van alle gebeurtenissen die van materiële invloed zijn of kunnen zijn op de financiële conditie van het fonds)</t>
  </si>
  <si>
    <t>E. Toelichting op de balans</t>
  </si>
  <si>
    <t>Dividend</t>
  </si>
  <si>
    <t>Huuropbrengsten</t>
  </si>
  <si>
    <t>Opbrengsten uit overige beleggingen – specificeren</t>
  </si>
  <si>
    <t>Herwaarderingsresultaten</t>
  </si>
  <si>
    <t>Verkoopresultaten</t>
  </si>
  <si>
    <t>Valutakoersresultaten</t>
  </si>
  <si>
    <t>Overige – specificeren</t>
  </si>
  <si>
    <t>Premiebijdrage werkgever</t>
  </si>
  <si>
    <t>Premiebijdrage werknemers</t>
  </si>
  <si>
    <t>Koopsommen</t>
  </si>
  <si>
    <t>Uitkering risicoverzekeringen</t>
  </si>
  <si>
    <t>Toevoegingen</t>
  </si>
  <si>
    <t>Onttrekkingen</t>
  </si>
  <si>
    <t>F. Toelichting op de staat van baten en lasten</t>
  </si>
  <si>
    <t>Ouderdomspensioen</t>
  </si>
  <si>
    <t>Invaliditeitspensioen</t>
  </si>
  <si>
    <t>Weduwen-/weduwnaarspensioen</t>
  </si>
  <si>
    <t>Wezenpensioen</t>
  </si>
  <si>
    <t>Kapitaal bij overlijden</t>
  </si>
  <si>
    <t>Restitutie van premies</t>
  </si>
  <si>
    <t>Overige uitkeringen – specificeren</t>
  </si>
  <si>
    <t>Premie risicoverzekeringen</t>
  </si>
  <si>
    <t>Salarissen en sociale lasten</t>
  </si>
  <si>
    <t>Overige personeelskosten</t>
  </si>
  <si>
    <t>Afschrijvings-, huur- en/of onderhoudskosten bedrijfsmiddelen</t>
  </si>
  <si>
    <t>Actuariskosten</t>
  </si>
  <si>
    <t>Accountantskosten</t>
  </si>
  <si>
    <t>Administratiekosten</t>
  </si>
  <si>
    <t>Bankkosten</t>
  </si>
  <si>
    <t>Bestuurskosten</t>
  </si>
  <si>
    <t>Advieskosten</t>
  </si>
  <si>
    <t>Overige kosten – specificeren</t>
  </si>
  <si>
    <t>G. Toelichting op de staat van baten en lasten</t>
  </si>
  <si>
    <t>- Directe en indirecte beleggingsopbrengsten</t>
  </si>
  <si>
    <t>- Interesttoevoeging voorziening</t>
  </si>
  <si>
    <t>- Pensioenverplichting eigen rekening</t>
  </si>
  <si>
    <t>- Kostendekking</t>
  </si>
  <si>
    <t>- Kosten eigen rekening</t>
  </si>
  <si>
    <t>VERMEERDERING VOORZIENING PENSIOENVERPLICHTING EIGEN REKENING DOOR BIJZONDERE OORZAKEN</t>
  </si>
  <si>
    <t xml:space="preserve">TOTAAL RESULTAAT OP GRONDSLAGEN  </t>
  </si>
  <si>
    <t>PREMIEKORTING/PREMIESUPPLETIE</t>
  </si>
  <si>
    <t>OVERIGE RESULTATEN</t>
  </si>
  <si>
    <t>SALDO</t>
  </si>
  <si>
    <t>KASSTROOM UIT OPERATIONELE  ACTIVITEITEN</t>
  </si>
  <si>
    <t>RESULTAAT VOOR BESTEMMING</t>
  </si>
  <si>
    <t>Aanpassingen voor:</t>
  </si>
  <si>
    <t>Veranderingen in werkkapitaal:</t>
  </si>
  <si>
    <t>KASSTROOM UIT BELEGGINGSACTIVITEITEN</t>
  </si>
  <si>
    <t>KASSTROOM UIT FINANCIERINGSACTIVITEITEN</t>
  </si>
  <si>
    <t>NETTO KASSTROOM</t>
  </si>
  <si>
    <t>(in duizenden Afl.)</t>
  </si>
  <si>
    <t>Verloop van de vastrentende waarden</t>
  </si>
  <si>
    <t>Verloop vastrentende waarden</t>
  </si>
  <si>
    <t>Verstrekkingen/aankopen</t>
  </si>
  <si>
    <t>Aflossingen/uitlotingen/overige</t>
  </si>
  <si>
    <t>Waardeveranderingen</t>
  </si>
  <si>
    <t>Eindstand</t>
  </si>
  <si>
    <t>Vastrentende waarden naar regio en categorie</t>
  </si>
  <si>
    <t>Aruba</t>
  </si>
  <si>
    <t>Staten</t>
  </si>
  <si>
    <t>Financiële instellingen</t>
  </si>
  <si>
    <t>Hypotheken</t>
  </si>
  <si>
    <t>Verloop van de zakelijke waarden</t>
  </si>
  <si>
    <t>Verloop zakelijke waarden</t>
  </si>
  <si>
    <t>Aandelen</t>
  </si>
  <si>
    <t xml:space="preserve">     Beginstand</t>
  </si>
  <si>
    <t>Aankopen</t>
  </si>
  <si>
    <t>Verkopen/aflossingen</t>
  </si>
  <si>
    <t>Gemiddeld jaarlijks rendement in %</t>
  </si>
  <si>
    <t>Zakelijke waarden naar regio en categorie</t>
  </si>
  <si>
    <t>Nijverheid en industrie</t>
  </si>
  <si>
    <t>Handel</t>
  </si>
  <si>
    <t>Transport en opslag</t>
  </si>
  <si>
    <t>Financiële- en beleggingsinstellingen</t>
  </si>
  <si>
    <t>Overige dienstverlening</t>
  </si>
  <si>
    <t>Kantoor- en winkelpanden</t>
  </si>
  <si>
    <t>Woningen</t>
  </si>
  <si>
    <t>Overige onroerend goed</t>
  </si>
  <si>
    <t>Diversen</t>
  </si>
  <si>
    <t>BELEGGINGEN</t>
  </si>
  <si>
    <t>Vastrentende waarden:</t>
  </si>
  <si>
    <t>Termijn deposito’s</t>
  </si>
  <si>
    <t>Alle bedragen luiden in Arubaanse florins</t>
  </si>
  <si>
    <t>%</t>
  </si>
  <si>
    <t>Vereiste lokale beleggingen</t>
  </si>
  <si>
    <t>Eerste 10 miljoen</t>
  </si>
  <si>
    <t>4 miljoen</t>
  </si>
  <si>
    <t>Tweede 10 miljoen</t>
  </si>
  <si>
    <t>5 miljoen</t>
  </si>
  <si>
    <t>Restant</t>
  </si>
  <si>
    <t>60% van het restant</t>
  </si>
  <si>
    <t>9 miljoen + 60% van het restant</t>
  </si>
  <si>
    <t>Vereiste lokale beleggingen (40%)</t>
  </si>
  <si>
    <t>Vereiste lokale beleggingen (50%)</t>
  </si>
  <si>
    <t>Vereiste lokale beleggingen (60%)</t>
  </si>
  <si>
    <t>Totaal vereiste lokale beleggingen</t>
  </si>
  <si>
    <t>OVERSCHOT/TEKORT</t>
  </si>
  <si>
    <t>Uitstaand saldo</t>
  </si>
  <si>
    <t>Overheidsobligaties</t>
  </si>
  <si>
    <t>Bedrijfsobligaties</t>
  </si>
  <si>
    <t>S&amp;P</t>
  </si>
  <si>
    <t>Moody’s</t>
  </si>
  <si>
    <t>“Highest quality”</t>
  </si>
  <si>
    <t>AAA</t>
  </si>
  <si>
    <t>Aaa</t>
  </si>
  <si>
    <t>“High strong credit quality”</t>
  </si>
  <si>
    <t>AA+</t>
  </si>
  <si>
    <t>Aa1</t>
  </si>
  <si>
    <t>AA</t>
  </si>
  <si>
    <t>Aa2</t>
  </si>
  <si>
    <t>AA-</t>
  </si>
  <si>
    <t>Aa3</t>
  </si>
  <si>
    <t>“Upper medium grade quality”</t>
  </si>
  <si>
    <t>A+</t>
  </si>
  <si>
    <t>A1</t>
  </si>
  <si>
    <t>A</t>
  </si>
  <si>
    <t>A2</t>
  </si>
  <si>
    <t>A-</t>
  </si>
  <si>
    <t>A3</t>
  </si>
  <si>
    <t>“Medium &amp; low grade quality”</t>
  </si>
  <si>
    <t>BBB+</t>
  </si>
  <si>
    <t>Baa1</t>
  </si>
  <si>
    <t>BBB</t>
  </si>
  <si>
    <t>Baa2</t>
  </si>
  <si>
    <t>BBB-</t>
  </si>
  <si>
    <t>Baa3</t>
  </si>
  <si>
    <t>“Lower quality”</t>
  </si>
  <si>
    <t>Aandelen (gewone/preferente)</t>
  </si>
  <si>
    <t>- ouderdomspensioen</t>
  </si>
  <si>
    <t>- nabestaandenpensioen</t>
  </si>
  <si>
    <t>- invaliditeitspensioen</t>
  </si>
  <si>
    <t>B. Balans</t>
  </si>
  <si>
    <t>C. Staat van baten en lasten</t>
  </si>
  <si>
    <t>H. Toelichting op de staat van baten en lasten</t>
  </si>
  <si>
    <r>
      <t>In te vullen door de actuaris</t>
    </r>
    <r>
      <rPr>
        <b/>
        <i/>
        <sz val="10"/>
        <color theme="1"/>
        <rFont val="Times New Roman"/>
        <family val="1"/>
      </rPr>
      <t xml:space="preserve"> </t>
    </r>
  </si>
  <si>
    <t>RESULTAAT OP PREMIE, STERFTE, INVALIDITEIT, OVERIGE TECHNICSHE GRONDSLAGEN</t>
  </si>
  <si>
    <t>Beginstand</t>
  </si>
  <si>
    <t>Verenigde Staten</t>
  </si>
  <si>
    <t>Europese Unie</t>
  </si>
  <si>
    <t>Onroerend goed Eigendom</t>
  </si>
  <si>
    <t>Afl.</t>
  </si>
  <si>
    <t>Vreemde valuta</t>
  </si>
  <si>
    <t>- Toevoeging  voorzieningen – specificeren</t>
  </si>
  <si>
    <t>- Toevoeging reserves – specificeren</t>
  </si>
  <si>
    <t>- Vorderingen en overlopende activa</t>
  </si>
  <si>
    <t>- Kortlopende schulden en overlopende passiva</t>
  </si>
  <si>
    <t>1. Naam en functie bestuursleden (per balansdatum):</t>
  </si>
  <si>
    <t>2. Aangesloten werkgevers (naam en adres):</t>
  </si>
  <si>
    <t>3. Wijzigingen pensioenregeling t.o.v. vorig boekjaar (toelichting):</t>
  </si>
  <si>
    <t>Aangesloten instellingen en deelnemers</t>
  </si>
  <si>
    <t xml:space="preserve">Aangesloten instellingen </t>
  </si>
  <si>
    <r>
      <t xml:space="preserve">Beleggingsportefeuille </t>
    </r>
    <r>
      <rPr>
        <sz val="10"/>
        <color theme="1"/>
        <rFont val="Times New Roman"/>
        <family val="1"/>
      </rPr>
      <t>(x Afl. 1 miljoen)</t>
    </r>
  </si>
  <si>
    <r>
      <t xml:space="preserve">Pensioenvermogen </t>
    </r>
    <r>
      <rPr>
        <sz val="10"/>
        <color theme="1"/>
        <rFont val="Times New Roman"/>
        <family val="1"/>
      </rPr>
      <t>(x Afl. 1 miljoen)</t>
    </r>
  </si>
  <si>
    <r>
      <t xml:space="preserve">Beleggingsopbrengsten </t>
    </r>
    <r>
      <rPr>
        <sz val="10"/>
        <color theme="1"/>
        <rFont val="Times New Roman"/>
        <family val="1"/>
      </rPr>
      <t>(x Afl. 1 miljoen)</t>
    </r>
  </si>
  <si>
    <r>
      <t xml:space="preserve">Rendement </t>
    </r>
    <r>
      <rPr>
        <sz val="10"/>
        <color theme="1"/>
        <rFont val="Times New Roman"/>
        <family val="1"/>
      </rPr>
      <t>(x Afl. 1 miljoen)</t>
    </r>
  </si>
  <si>
    <t>x AFL 1000</t>
  </si>
  <si>
    <t>BELEGGINGSOPBRENGSTEN</t>
  </si>
  <si>
    <t>X AFL 1000</t>
  </si>
  <si>
    <t>VORDERINGEN EN OVERLOPENDE ACTIVA</t>
  </si>
  <si>
    <t>Overige vorderingen en overlopende activa-specificeren</t>
  </si>
  <si>
    <t>VOORZIENING PENSIOENVERPLICHTING</t>
  </si>
  <si>
    <t>LANGLOPENDE SCHULDEN</t>
  </si>
  <si>
    <t>KORTLOPENDE SCHULDEN EN OVERLOPENDE PASSIVA</t>
  </si>
  <si>
    <t>PENSIOENVERMOGEN</t>
  </si>
  <si>
    <t>OFF BALANCE SHEET ITEMS</t>
  </si>
  <si>
    <t>DIRECTE BELEGGINGSOPBRENGSTEN</t>
  </si>
  <si>
    <t>Interest obligaties</t>
  </si>
  <si>
    <t>Interest termijndeposito’s</t>
  </si>
  <si>
    <t>Interest hypothecaire leningen</t>
  </si>
  <si>
    <t>Interest leningen op schuldbekentenis</t>
  </si>
  <si>
    <t>INDIRECTE BELEGGINGSOPBRENGSTEN</t>
  </si>
  <si>
    <t>PREMIEBATEN</t>
  </si>
  <si>
    <t>(HER)VERZEKERING</t>
  </si>
  <si>
    <t>MUTATIES VOORZIENING PENSIOENVERPLICHTING</t>
  </si>
  <si>
    <t>Uitkering pensioenverzekeringen</t>
  </si>
  <si>
    <t>PREMIE (HER)VERZEKERING</t>
  </si>
  <si>
    <t>PENSIOENUITVOERINGSKOSTEN</t>
  </si>
  <si>
    <t>SAMENSTELLING RESULTAAT</t>
  </si>
  <si>
    <t>RESULTAAT OP INTEREST</t>
  </si>
  <si>
    <t>RESULTAAT OP KOSTEN</t>
  </si>
  <si>
    <t>- Waardestijging/(daling) beleggingen</t>
  </si>
  <si>
    <t>Verloop vastrentende waarden 1)</t>
  </si>
  <si>
    <t>1) Vast rentende waarden betreffen obligaties, hypothecaire leningen, termijn deposito’s, onderhandse  leningen en overige (financial lease e.d.).</t>
  </si>
  <si>
    <t xml:space="preserve">Vastrentende waarden onderverdeeld naar regio en categorie </t>
  </si>
  <si>
    <t>Curaçao, St. Maarten en BES eilanden</t>
  </si>
  <si>
    <t>(in '000 Afl)</t>
  </si>
  <si>
    <t>Zakelijke waarden onerverdeeld naar regio en categorie</t>
  </si>
  <si>
    <t>Totale verplichtingen en schulden 2)</t>
  </si>
  <si>
    <t>Berekening van de 40-60% beleggingsregeling 1)</t>
  </si>
  <si>
    <t>Totale verplichtingen en schulden 3)</t>
  </si>
  <si>
    <t>2) Exclusief het pensioenvermogen.</t>
  </si>
  <si>
    <t>3) Exclusief het pensioenvermogen.</t>
  </si>
  <si>
    <t>PENSIOENUITKERINGEN</t>
  </si>
  <si>
    <t>Overige kortlopende schulden en overlopende passiva-specificeren</t>
  </si>
  <si>
    <t>Premie pensioenverzekeringen</t>
  </si>
  <si>
    <t>Overige beleggingen-specificeren</t>
  </si>
  <si>
    <t>Overige zakelijke waarden - specificeren</t>
  </si>
  <si>
    <t>Overige vastrentende waarden – specificeren</t>
  </si>
  <si>
    <t>Schulden aan (her-)verzekeringsmaatschappijen</t>
  </si>
  <si>
    <t>Gestort stichtingskapitaal</t>
  </si>
  <si>
    <t>VERMEERDERING VOORZIENING PENSIOENVERPLICHTING EIGEN REKENING DOOR WIJZIGING VAN PENSIOENREGELING EN/OF VAN HET PENSIOENNIVEAU</t>
  </si>
  <si>
    <t>INGEZETENEN</t>
  </si>
  <si>
    <t>NIET-INGEZETENEN</t>
  </si>
  <si>
    <t>Kasgelden</t>
  </si>
  <si>
    <t>Bancaire tegoeden</t>
  </si>
  <si>
    <t>Overige vastrentende waarden</t>
  </si>
  <si>
    <t>Overige zakelijke waarden</t>
  </si>
  <si>
    <t>Te vorderen beleggingsopbrengsten (≤90 dagen)</t>
  </si>
  <si>
    <t>Overige vorderingen en overlopende activa</t>
  </si>
  <si>
    <t xml:space="preserve">Overige activa </t>
  </si>
  <si>
    <t>Gebouwen en terreinen</t>
  </si>
  <si>
    <t>Overige zakelijke waarde</t>
  </si>
  <si>
    <t>Te vorderen van werkgever(s) uit andere hoofde dan pensioenpremies (≤ 90 dagen)</t>
  </si>
  <si>
    <t>Weerstands-
vermogen</t>
  </si>
  <si>
    <t>Risico-factor
(%)</t>
  </si>
  <si>
    <t>Beschikbaar ter dekking voorziening pensioen verplichtingen</t>
  </si>
  <si>
    <t>Bruto dekkingsgraad</t>
  </si>
  <si>
    <t>Netto dekkingsgraad</t>
  </si>
  <si>
    <t>Vorig jaar</t>
  </si>
  <si>
    <t>VORIG JAAR</t>
  </si>
  <si>
    <t>Overige post</t>
  </si>
  <si>
    <t>Overige post - specificatie</t>
  </si>
  <si>
    <t>1.50 Overige vastrentende waarden</t>
  </si>
  <si>
    <t>1.90 Overige zakelijke waarden</t>
  </si>
  <si>
    <t>2.50 Overige vorderingen en overlopende activa</t>
  </si>
  <si>
    <t>5.20 Overige technische voorziening</t>
  </si>
  <si>
    <t>6.20 Overige schulden op lange termijn</t>
  </si>
  <si>
    <t>7.30 Overige kortlopende schulden en overlopende passiva</t>
  </si>
  <si>
    <t>1.17 Opbrengsten uit overige beleggingen</t>
  </si>
  <si>
    <t>2.40 Overige premiebaten</t>
  </si>
  <si>
    <t>3.30 Overige (her)verzekering</t>
  </si>
  <si>
    <t>5.70 Overige uitkeringen</t>
  </si>
  <si>
    <t>7.90 Overige kosten</t>
  </si>
  <si>
    <t>K. Kasstroom overzicht</t>
  </si>
  <si>
    <t>L. Ontwikkeling vastrentende waarden</t>
  </si>
  <si>
    <t>M. Ontwikkeling zakelijke waarden</t>
  </si>
  <si>
    <t>N. 40-60% Beleggingsregeling</t>
  </si>
  <si>
    <t>O. Toelichting 40-60% Beleggingsregeling</t>
  </si>
  <si>
    <t>P. Solvabiliteitsvereisten 1)</t>
  </si>
  <si>
    <t>Werkelijke lokale beleggingen</t>
  </si>
  <si>
    <t>Te vorderen pensioenpremies (≤ 90 dagen)</t>
  </si>
  <si>
    <t>I. OVERIGE  - TOELICHTING OP DE BALANS</t>
  </si>
  <si>
    <t>J. OVERIGE  - TOELICHTING OP DE STAAT VAN BATEN EN LASTEN</t>
  </si>
  <si>
    <t>version</t>
  </si>
  <si>
    <t>0.1.0</t>
  </si>
  <si>
    <t>Overige post code</t>
  </si>
  <si>
    <t>Premies en pensioenen (x Afl. 1 miljoen)</t>
  </si>
  <si>
    <t>Posten in appendixen D. en E. Toelichting op de balans waarvoor een specificatie vereist is.</t>
  </si>
  <si>
    <t>Posten op appendixen F. en G. Toelichting op de staat van baten en lasten waarvoor een specificatie vereist is.</t>
  </si>
  <si>
    <t>Leningen op schuld-bekentenis</t>
  </si>
  <si>
    <t>Verloop zakelijke waarden 1)</t>
  </si>
  <si>
    <t>1) Zakelijke waarden betreffen aandelen (inclusief converteerbare obligaties) en beleggingen in onroerend goed.</t>
  </si>
  <si>
    <t>1) Het ondernemingspensioenfonds dient bij haar beleggingsbeleid rekening te houden met de door de CBA vastgestelde 40-60% beleggingsregeling. Echter, deze regeling is geen recht van het fonds, doch wordt door de CBA gehanteerd als een richtsnoer bij het beoordelen van aanvragen voor deviezenvergunningen voor belegging van gelden in het buitenland. Andere overwegingen worden hierbij tevens in overweging genomen waaronder het monetaire beleid en de beschikbaarheid van deviezen.</t>
  </si>
  <si>
    <t>1) Voor beleggingen waarvoor door de CBA geen risicofactor is bepaald, dient het ondernemingspensioenfonds zelf een inschatting te maken van de te hanteren risicofactor. Voor een verdere toelichting op de invulling van dit formulier wordt verwezen naar de door de CBA uitgegeven solvabiliteitsrichtlijnen.</t>
  </si>
  <si>
    <t>9.10 Niet in de balans opgenomen verplichtingen</t>
  </si>
  <si>
    <t>9.20 Gebeurtenissen na balansdatum</t>
  </si>
  <si>
    <t>1.24 Overige indirecte beleggingsopbrengsten</t>
  </si>
  <si>
    <t>Financieel jaar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</si>
</sst>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_);\(0\)"/>
  </numFmts>
  <fonts count="11" x14ac:knownFonts="1">
    <font>
      <sz val="11"/>
      <color theme="1"/>
      <name val="Calibri"/>
      <family val="2"/>
      <scheme val="minor"/>
    </font>
    <font>
      <sz val="10"/>
      <color theme="1"/>
      <name val="Times New Roman"/>
      <family val="1"/>
    </font>
    <font>
      <i/>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b/>
      <i/>
      <sz val="10"/>
      <color theme="1"/>
      <name val="Times New Roman"/>
      <family val="1"/>
    </font>
    <font>
      <sz val="10"/>
      <color rgb="FFFF0000"/>
      <name val="Times New Roman"/>
      <family val="1"/>
    </font>
    <font>
      <sz val="11"/>
      <color theme="1"/>
      <name val="Calibri"/>
      <family val="2"/>
      <scheme val="minor"/>
    </font>
    <font>
      <b/>
      <sz val="10"/>
      <name val="Times New Roman"/>
      <family val="1"/>
    </font>
    <font>
      <sz val="10"/>
      <name val="Arial"/>
      <family val="2"/>
    </font>
  </fonts>
  <fills count="10">
    <fill>
      <patternFill patternType="none"/>
    </fill>
    <fill>
      <patternFill patternType="gray125"/>
    </fill>
    <fill>
      <patternFill patternType="solid">
        <fgColor rgb="FFB3B3B3"/>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bgColor indexed="64"/>
      </patternFill>
    </fill>
  </fills>
  <borders count="12">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9" fontId="8" fillId="0" borderId="0" applyFont="0" applyFill="0" applyBorder="0" applyAlignment="0" applyProtection="0"/>
    <xf numFmtId="43" fontId="8" fillId="0" borderId="0" applyFont="0" applyFill="0" applyBorder="0" applyAlignment="0" applyProtection="0"/>
    <xf numFmtId="0" fontId="10" fillId="0" borderId="0"/>
  </cellStyleXfs>
  <cellXfs count="219">
    <xf numFmtId="0" fontId="0" fillId="0" borderId="0" xfId="0"/>
    <xf numFmtId="0" fontId="1" fillId="0" borderId="0" xfId="0" applyFont="1"/>
    <xf numFmtId="0" fontId="3" fillId="0" borderId="0" xfId="0" applyFont="1" applyAlignment="1">
      <alignment horizontal="justify"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1" fillId="0" borderId="0" xfId="0" applyFont="1" applyAlignment="1">
      <alignment horizontal="left" vertical="center" indent="1"/>
    </xf>
    <xf numFmtId="0" fontId="1" fillId="0" borderId="0" xfId="0" applyFont="1" applyBorder="1" applyAlignment="1">
      <alignment vertical="center" wrapText="1"/>
    </xf>
    <xf numFmtId="0" fontId="1" fillId="0" borderId="0" xfId="0" applyFont="1" applyAlignment="1">
      <alignment vertical="top"/>
    </xf>
    <xf numFmtId="0" fontId="1" fillId="0" borderId="0" xfId="0" applyFont="1" applyBorder="1"/>
    <xf numFmtId="0" fontId="3" fillId="2" borderId="2" xfId="0" applyFont="1" applyFill="1" applyBorder="1" applyAlignment="1">
      <alignment horizontal="center" vertical="center" wrapText="1"/>
    </xf>
    <xf numFmtId="0" fontId="3" fillId="0" borderId="2" xfId="0" applyFont="1" applyBorder="1" applyAlignment="1">
      <alignment vertical="center" wrapText="1"/>
    </xf>
    <xf numFmtId="0" fontId="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vertical="center" wrapText="1"/>
    </xf>
    <xf numFmtId="0" fontId="2" fillId="0" borderId="2" xfId="0" applyFont="1" applyBorder="1" applyAlignment="1">
      <alignment vertical="center" wrapText="1"/>
    </xf>
    <xf numFmtId="9" fontId="1"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 fillId="0" borderId="2" xfId="0" applyFont="1" applyBorder="1" applyAlignment="1">
      <alignment vertical="center"/>
    </xf>
    <xf numFmtId="0" fontId="1" fillId="2" borderId="2" xfId="0" applyFont="1" applyFill="1" applyBorder="1" applyAlignment="1">
      <alignment vertical="center" wrapText="1"/>
    </xf>
    <xf numFmtId="2" fontId="3" fillId="0" borderId="0" xfId="0" applyNumberFormat="1" applyFont="1" applyBorder="1" applyAlignment="1">
      <alignment horizontal="center" vertical="top"/>
    </xf>
    <xf numFmtId="2" fontId="1" fillId="2" borderId="2" xfId="0" applyNumberFormat="1" applyFont="1" applyFill="1" applyBorder="1" applyAlignment="1">
      <alignment horizontal="center" vertical="top" wrapText="1"/>
    </xf>
    <xf numFmtId="2" fontId="3" fillId="0" borderId="2" xfId="0" applyNumberFormat="1" applyFont="1" applyBorder="1" applyAlignment="1">
      <alignment horizontal="center" vertical="top" wrapText="1"/>
    </xf>
    <xf numFmtId="2" fontId="1" fillId="0" borderId="2" xfId="0" applyNumberFormat="1" applyFont="1" applyBorder="1" applyAlignment="1">
      <alignment horizontal="center" vertical="top" wrapText="1"/>
    </xf>
    <xf numFmtId="2" fontId="1" fillId="0" borderId="0" xfId="0" applyNumberFormat="1" applyFont="1" applyBorder="1" applyAlignment="1">
      <alignment horizontal="center" vertical="top"/>
    </xf>
    <xf numFmtId="2" fontId="1" fillId="0" borderId="2" xfId="0" applyNumberFormat="1" applyFont="1" applyFill="1" applyBorder="1" applyAlignment="1">
      <alignment horizontal="center" vertical="top" wrapText="1"/>
    </xf>
    <xf numFmtId="0" fontId="3"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3" xfId="0" applyFont="1" applyBorder="1" applyAlignment="1">
      <alignment vertical="center" wrapText="1"/>
    </xf>
    <xf numFmtId="0" fontId="3" fillId="0" borderId="0" xfId="0" applyFont="1" applyBorder="1"/>
    <xf numFmtId="0" fontId="3" fillId="0" borderId="2" xfId="0" applyFont="1" applyFill="1" applyBorder="1" applyAlignment="1">
      <alignment horizontal="center" vertical="center" wrapText="1"/>
    </xf>
    <xf numFmtId="2" fontId="1" fillId="0" borderId="6" xfId="0" applyNumberFormat="1" applyFont="1" applyBorder="1" applyAlignment="1">
      <alignment horizontal="center" vertical="top" wrapText="1"/>
    </xf>
    <xf numFmtId="0" fontId="1" fillId="0" borderId="6" xfId="0" applyFont="1" applyBorder="1" applyAlignment="1">
      <alignment vertical="center"/>
    </xf>
    <xf numFmtId="0" fontId="1" fillId="0" borderId="6" xfId="0" applyFont="1" applyBorder="1" applyAlignment="1">
      <alignment vertical="center" wrapText="1"/>
    </xf>
    <xf numFmtId="9" fontId="1" fillId="0" borderId="6" xfId="0" applyNumberFormat="1" applyFont="1" applyBorder="1" applyAlignment="1">
      <alignment horizontal="center" vertical="center" wrapText="1"/>
    </xf>
    <xf numFmtId="2" fontId="3" fillId="5" borderId="2" xfId="0" applyNumberFormat="1" applyFont="1" applyFill="1" applyBorder="1" applyAlignment="1">
      <alignment horizontal="center" vertical="top" wrapText="1"/>
    </xf>
    <xf numFmtId="0" fontId="3" fillId="5" borderId="2" xfId="0" applyFont="1" applyFill="1" applyBorder="1"/>
    <xf numFmtId="0" fontId="3" fillId="5" borderId="2" xfId="0" applyFont="1" applyFill="1" applyBorder="1" applyAlignment="1">
      <alignment vertical="center" wrapText="1"/>
    </xf>
    <xf numFmtId="0" fontId="3" fillId="5" borderId="2" xfId="0" applyFont="1" applyFill="1" applyBorder="1" applyAlignment="1">
      <alignment horizontal="center" vertical="center" wrapText="1"/>
    </xf>
    <xf numFmtId="0" fontId="1" fillId="0" borderId="2" xfId="0" applyFont="1" applyFill="1" applyBorder="1" applyAlignment="1">
      <alignment vertical="center"/>
    </xf>
    <xf numFmtId="0" fontId="1" fillId="0" borderId="2" xfId="0" quotePrefix="1" applyFont="1" applyFill="1" applyBorder="1" applyAlignment="1">
      <alignment vertical="center" wrapText="1"/>
    </xf>
    <xf numFmtId="0" fontId="1" fillId="0" borderId="2" xfId="0" applyFont="1" applyFill="1" applyBorder="1"/>
    <xf numFmtId="0" fontId="3" fillId="0"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1" fillId="0" borderId="0" xfId="0" applyFont="1" applyBorder="1" applyAlignment="1">
      <alignment horizontal="fill"/>
    </xf>
    <xf numFmtId="0" fontId="1" fillId="0" borderId="2" xfId="0" applyFont="1" applyBorder="1" applyAlignment="1">
      <alignment horizontal="left" vertical="center"/>
    </xf>
    <xf numFmtId="0" fontId="3" fillId="2" borderId="2" xfId="0" applyFont="1" applyFill="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left" vertical="center"/>
    </xf>
    <xf numFmtId="2" fontId="1" fillId="0" borderId="2" xfId="0" applyNumberFormat="1" applyFont="1" applyBorder="1" applyAlignment="1">
      <alignment horizontal="center" vertical="center"/>
    </xf>
    <xf numFmtId="0" fontId="1" fillId="0" borderId="2" xfId="0" applyFont="1" applyBorder="1" applyAlignment="1">
      <alignment horizontal="justify" vertical="center"/>
    </xf>
    <xf numFmtId="2" fontId="3" fillId="0" borderId="2" xfId="0" applyNumberFormat="1"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justify" vertical="center"/>
    </xf>
    <xf numFmtId="0" fontId="1" fillId="0" borderId="2" xfId="0" quotePrefix="1" applyFont="1" applyBorder="1" applyAlignment="1">
      <alignment horizontal="left" vertical="center" indent="1"/>
    </xf>
    <xf numFmtId="0" fontId="3" fillId="0" borderId="8" xfId="0" applyFont="1" applyBorder="1" applyAlignment="1">
      <alignment vertical="center" wrapText="1"/>
    </xf>
    <xf numFmtId="0" fontId="1" fillId="0" borderId="8" xfId="0" applyFont="1" applyBorder="1" applyAlignment="1">
      <alignment vertical="center" wrapText="1"/>
    </xf>
    <xf numFmtId="0" fontId="3" fillId="0" borderId="3" xfId="0" applyFont="1" applyBorder="1" applyAlignment="1">
      <alignment vertical="center" wrapText="1"/>
    </xf>
    <xf numFmtId="0" fontId="1" fillId="0" borderId="0" xfId="0" applyFont="1" applyBorder="1" applyAlignment="1">
      <alignment vertical="center"/>
    </xf>
    <xf numFmtId="0" fontId="3" fillId="0" borderId="6" xfId="0" applyFont="1" applyBorder="1" applyAlignment="1">
      <alignment vertical="center" wrapText="1"/>
    </xf>
    <xf numFmtId="0" fontId="1" fillId="0" borderId="8" xfId="0" applyFont="1" applyBorder="1"/>
    <xf numFmtId="0" fontId="3" fillId="0" borderId="8" xfId="0" applyFont="1" applyBorder="1" applyAlignment="1">
      <alignment horizontal="left" vertical="center" wrapText="1" indent="1"/>
    </xf>
    <xf numFmtId="0" fontId="1" fillId="0" borderId="3" xfId="0" applyFont="1" applyBorder="1"/>
    <xf numFmtId="0" fontId="1" fillId="0" borderId="8" xfId="0" applyFont="1" applyBorder="1" applyAlignment="1">
      <alignment horizontal="left" vertical="center" wrapText="1"/>
    </xf>
    <xf numFmtId="0" fontId="3" fillId="0" borderId="3" xfId="0" applyFont="1" applyBorder="1" applyAlignment="1">
      <alignment horizontal="left" vertical="center" wrapText="1" indent="1"/>
    </xf>
    <xf numFmtId="0" fontId="3" fillId="0" borderId="2" xfId="0" applyFont="1" applyBorder="1" applyAlignment="1">
      <alignment horizontal="center" vertical="center"/>
    </xf>
    <xf numFmtId="0" fontId="3" fillId="0" borderId="2" xfId="0" applyFont="1" applyBorder="1" applyAlignment="1">
      <alignment horizontal="justify" vertical="center" wrapText="1"/>
    </xf>
    <xf numFmtId="0" fontId="1" fillId="0" borderId="2" xfId="0" applyFont="1" applyBorder="1" applyAlignment="1">
      <alignment horizontal="justify" vertical="center" wrapText="1"/>
    </xf>
    <xf numFmtId="0" fontId="5" fillId="0" borderId="2" xfId="0" applyFont="1" applyBorder="1" applyAlignment="1">
      <alignment horizontal="justify" vertical="center"/>
    </xf>
    <xf numFmtId="0" fontId="3" fillId="2" borderId="2" xfId="0" applyFont="1" applyFill="1" applyBorder="1" applyAlignment="1">
      <alignment vertical="center" wrapText="1"/>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top"/>
    </xf>
    <xf numFmtId="0" fontId="3" fillId="4" borderId="2" xfId="0" applyFont="1" applyFill="1" applyBorder="1" applyAlignment="1">
      <alignment vertical="center"/>
    </xf>
    <xf numFmtId="9" fontId="1" fillId="0" borderId="2" xfId="0" applyNumberFormat="1" applyFont="1" applyBorder="1" applyAlignment="1">
      <alignment vertical="center" wrapText="1"/>
    </xf>
    <xf numFmtId="0" fontId="1" fillId="0" borderId="2" xfId="0" applyFont="1" applyBorder="1" applyAlignment="1">
      <alignment horizontal="right" vertical="center" wrapText="1"/>
    </xf>
    <xf numFmtId="0" fontId="3" fillId="4" borderId="1" xfId="0" applyFont="1" applyFill="1" applyBorder="1" applyAlignment="1">
      <alignment horizontal="left"/>
    </xf>
    <xf numFmtId="0" fontId="3" fillId="4" borderId="4" xfId="0" applyFont="1" applyFill="1" applyBorder="1" applyAlignment="1">
      <alignment horizontal="left"/>
    </xf>
    <xf numFmtId="0" fontId="3" fillId="4" borderId="5" xfId="0" applyFont="1" applyFill="1" applyBorder="1" applyAlignment="1">
      <alignment horizontal="center" vertical="center" wrapText="1"/>
    </xf>
    <xf numFmtId="0" fontId="3" fillId="0" borderId="0" xfId="0" applyFont="1"/>
    <xf numFmtId="0" fontId="3" fillId="7" borderId="2" xfId="0" applyFont="1" applyFill="1" applyBorder="1"/>
    <xf numFmtId="0" fontId="3" fillId="7" borderId="11" xfId="0" applyFont="1" applyFill="1" applyBorder="1"/>
    <xf numFmtId="0" fontId="3" fillId="7" borderId="2" xfId="0" applyFont="1" applyFill="1" applyBorder="1" applyAlignment="1">
      <alignment horizontal="center" vertical="center"/>
    </xf>
    <xf numFmtId="3" fontId="1" fillId="0" borderId="2" xfId="0" applyNumberFormat="1" applyFont="1" applyBorder="1" applyAlignment="1">
      <alignment horizontal="right" vertical="center"/>
    </xf>
    <xf numFmtId="3" fontId="1" fillId="5" borderId="2" xfId="0" applyNumberFormat="1" applyFont="1" applyFill="1" applyBorder="1" applyAlignment="1">
      <alignment horizontal="right" vertical="center"/>
    </xf>
    <xf numFmtId="0" fontId="1" fillId="0" borderId="2" xfId="0" applyFont="1" applyFill="1" applyBorder="1" applyAlignment="1">
      <alignment horizontal="right" vertical="center" wrapText="1"/>
    </xf>
    <xf numFmtId="165" fontId="1" fillId="0" borderId="2" xfId="2" applyNumberFormat="1" applyFont="1" applyBorder="1" applyAlignment="1">
      <alignment vertical="center" wrapText="1"/>
    </xf>
    <xf numFmtId="165" fontId="1" fillId="0" borderId="0" xfId="2" applyNumberFormat="1" applyFont="1" applyBorder="1"/>
    <xf numFmtId="165" fontId="3" fillId="2" borderId="2" xfId="2" applyNumberFormat="1" applyFont="1" applyFill="1" applyBorder="1" applyAlignment="1">
      <alignment horizontal="center" vertical="center" wrapText="1"/>
    </xf>
    <xf numFmtId="165" fontId="1" fillId="0" borderId="2" xfId="2" applyNumberFormat="1" applyFont="1" applyFill="1" applyBorder="1" applyAlignment="1">
      <alignment vertical="center" wrapText="1"/>
    </xf>
    <xf numFmtId="165" fontId="7" fillId="0" borderId="2" xfId="2" applyNumberFormat="1" applyFont="1" applyFill="1" applyBorder="1" applyAlignment="1">
      <alignment vertical="center" wrapText="1"/>
    </xf>
    <xf numFmtId="165" fontId="3" fillId="5" borderId="2" xfId="2" applyNumberFormat="1" applyFont="1" applyFill="1" applyBorder="1" applyAlignment="1">
      <alignment vertical="center" wrapText="1"/>
    </xf>
    <xf numFmtId="165" fontId="1" fillId="0" borderId="0" xfId="2" applyNumberFormat="1" applyFont="1" applyBorder="1" applyAlignment="1">
      <alignment horizontal="center"/>
    </xf>
    <xf numFmtId="165" fontId="1" fillId="0" borderId="2" xfId="2" applyNumberFormat="1" applyFont="1" applyBorder="1" applyAlignment="1">
      <alignment horizontal="center" vertical="center" wrapText="1"/>
    </xf>
    <xf numFmtId="164" fontId="1" fillId="5" borderId="2" xfId="2" applyNumberFormat="1" applyFont="1" applyFill="1" applyBorder="1" applyAlignment="1">
      <alignment horizontal="right" vertical="center" wrapText="1"/>
    </xf>
    <xf numFmtId="164" fontId="3" fillId="5" borderId="2" xfId="2" applyNumberFormat="1" applyFont="1" applyFill="1" applyBorder="1" applyAlignment="1">
      <alignment horizontal="right" vertical="center" wrapText="1"/>
    </xf>
    <xf numFmtId="3" fontId="3" fillId="2" borderId="2" xfId="0" applyNumberFormat="1" applyFont="1" applyFill="1" applyBorder="1" applyAlignment="1">
      <alignment horizontal="right" vertical="center"/>
    </xf>
    <xf numFmtId="0" fontId="1" fillId="0" borderId="0" xfId="0" applyFont="1" applyAlignment="1">
      <alignment horizontal="left"/>
    </xf>
    <xf numFmtId="0" fontId="1" fillId="0" borderId="0" xfId="0" applyFont="1" applyBorder="1" applyAlignment="1"/>
    <xf numFmtId="0" fontId="1" fillId="2" borderId="3" xfId="0" applyFont="1" applyFill="1" applyBorder="1" applyAlignment="1">
      <alignment vertical="top"/>
    </xf>
    <xf numFmtId="0" fontId="1" fillId="2" borderId="3" xfId="0" applyFont="1" applyFill="1" applyBorder="1" applyAlignment="1">
      <alignment vertical="top" wrapText="1"/>
    </xf>
    <xf numFmtId="166" fontId="1" fillId="0" borderId="2" xfId="2" applyNumberFormat="1" applyFont="1" applyBorder="1" applyAlignment="1">
      <alignment horizontal="right" vertical="center" wrapText="1"/>
    </xf>
    <xf numFmtId="166" fontId="1" fillId="5" borderId="2" xfId="2" applyNumberFormat="1" applyFont="1" applyFill="1" applyBorder="1" applyAlignment="1">
      <alignment horizontal="right" vertical="center" wrapText="1"/>
    </xf>
    <xf numFmtId="166" fontId="1" fillId="0" borderId="6" xfId="2" applyNumberFormat="1" applyFont="1" applyBorder="1" applyAlignment="1">
      <alignment horizontal="right" vertical="center" wrapText="1"/>
    </xf>
    <xf numFmtId="166" fontId="3" fillId="5" borderId="2" xfId="2" applyNumberFormat="1" applyFont="1" applyFill="1" applyBorder="1" applyAlignment="1">
      <alignment horizontal="right" vertical="center" wrapText="1"/>
    </xf>
    <xf numFmtId="3" fontId="1" fillId="5" borderId="2" xfId="2" applyNumberFormat="1" applyFont="1" applyFill="1" applyBorder="1" applyAlignment="1">
      <alignment horizontal="right" vertical="center" wrapText="1"/>
    </xf>
    <xf numFmtId="3" fontId="1" fillId="0" borderId="2" xfId="2" applyNumberFormat="1" applyFont="1" applyBorder="1" applyAlignment="1">
      <alignment horizontal="right" vertical="center" wrapText="1"/>
    </xf>
    <xf numFmtId="3" fontId="1" fillId="0" borderId="6" xfId="2" applyNumberFormat="1" applyFont="1" applyBorder="1" applyAlignment="1">
      <alignment horizontal="right" vertical="center" wrapText="1"/>
    </xf>
    <xf numFmtId="3" fontId="3" fillId="5" borderId="2" xfId="2" applyNumberFormat="1" applyFont="1" applyFill="1" applyBorder="1" applyAlignment="1">
      <alignment horizontal="right" vertical="center" wrapText="1"/>
    </xf>
    <xf numFmtId="3" fontId="1" fillId="0" borderId="2" xfId="2" applyNumberFormat="1" applyFont="1" applyFill="1" applyBorder="1" applyAlignment="1">
      <alignment horizontal="right" vertical="center" wrapText="1"/>
    </xf>
    <xf numFmtId="3" fontId="3" fillId="0" borderId="2" xfId="2" applyNumberFormat="1" applyFont="1" applyFill="1" applyBorder="1" applyAlignment="1">
      <alignment horizontal="right" vertical="center" wrapText="1"/>
    </xf>
    <xf numFmtId="37" fontId="1" fillId="5" borderId="3" xfId="2" applyNumberFormat="1" applyFont="1" applyFill="1" applyBorder="1" applyAlignment="1">
      <alignment horizontal="right"/>
    </xf>
    <xf numFmtId="37" fontId="1" fillId="5" borderId="2" xfId="2" applyNumberFormat="1" applyFont="1" applyFill="1" applyBorder="1" applyAlignment="1">
      <alignment horizontal="right"/>
    </xf>
    <xf numFmtId="37" fontId="1" fillId="0" borderId="2" xfId="2" applyNumberFormat="1" applyFont="1" applyBorder="1" applyAlignment="1">
      <alignment horizontal="right" vertical="center"/>
    </xf>
    <xf numFmtId="37" fontId="3" fillId="2" borderId="2" xfId="2" applyNumberFormat="1" applyFont="1" applyFill="1" applyBorder="1" applyAlignment="1">
      <alignment horizontal="right" vertical="center"/>
    </xf>
    <xf numFmtId="37" fontId="1" fillId="5" borderId="2" xfId="2" applyNumberFormat="1" applyFont="1" applyFill="1" applyBorder="1" applyAlignment="1">
      <alignment horizontal="right" vertical="center"/>
    </xf>
    <xf numFmtId="37" fontId="1" fillId="3" borderId="2" xfId="2" applyNumberFormat="1" applyFont="1" applyFill="1" applyBorder="1" applyAlignment="1">
      <alignment horizontal="right" vertical="center"/>
    </xf>
    <xf numFmtId="37" fontId="1" fillId="0" borderId="2" xfId="2" applyNumberFormat="1" applyFont="1" applyFill="1" applyBorder="1" applyAlignment="1">
      <alignment horizontal="right" vertical="center"/>
    </xf>
    <xf numFmtId="37" fontId="3" fillId="5" borderId="2" xfId="2" applyNumberFormat="1" applyFont="1" applyFill="1" applyBorder="1" applyAlignment="1">
      <alignment horizontal="right" vertical="center"/>
    </xf>
    <xf numFmtId="3" fontId="3" fillId="5"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wrapText="1"/>
    </xf>
    <xf numFmtId="3" fontId="3" fillId="5" borderId="2" xfId="0" applyNumberFormat="1" applyFont="1" applyFill="1" applyBorder="1" applyAlignment="1">
      <alignment horizontal="right" vertical="center" wrapText="1"/>
    </xf>
    <xf numFmtId="3" fontId="3" fillId="4" borderId="2" xfId="0" applyNumberFormat="1" applyFont="1" applyFill="1" applyBorder="1" applyAlignment="1">
      <alignment horizontal="right" vertical="center"/>
    </xf>
    <xf numFmtId="0" fontId="10" fillId="0" borderId="0" xfId="3"/>
    <xf numFmtId="0" fontId="1" fillId="0" borderId="0" xfId="0" applyFont="1" applyProtection="1"/>
    <xf numFmtId="0" fontId="1" fillId="0" borderId="0" xfId="0" applyFont="1" applyAlignment="1" applyProtection="1">
      <alignment horizontal="justify" vertical="center"/>
    </xf>
    <xf numFmtId="0" fontId="1" fillId="0" borderId="0" xfId="0" applyFont="1" applyAlignment="1" applyProtection="1">
      <alignment horizontal="justify" vertical="top"/>
    </xf>
    <xf numFmtId="0" fontId="1" fillId="0" borderId="0" xfId="0" applyFont="1" applyAlignment="1" applyProtection="1">
      <alignment vertical="top"/>
    </xf>
    <xf numFmtId="3" fontId="1" fillId="5" borderId="2" xfId="2" applyNumberFormat="1" applyFont="1" applyFill="1" applyBorder="1" applyAlignment="1" applyProtection="1">
      <alignment horizontal="right" vertical="top" wrapText="1"/>
    </xf>
    <xf numFmtId="9" fontId="1" fillId="5" borderId="2" xfId="1" applyFont="1" applyFill="1" applyBorder="1" applyAlignment="1" applyProtection="1">
      <alignment horizontal="right" vertical="top" wrapText="1"/>
    </xf>
    <xf numFmtId="3" fontId="1" fillId="8" borderId="2" xfId="0" applyNumberFormat="1" applyFont="1" applyFill="1" applyBorder="1" applyAlignment="1" applyProtection="1">
      <alignment horizontal="right" vertical="center"/>
      <protection locked="0"/>
    </xf>
    <xf numFmtId="3" fontId="1" fillId="9" borderId="2" xfId="0" applyNumberFormat="1" applyFont="1" applyFill="1" applyBorder="1" applyAlignment="1" applyProtection="1">
      <alignment horizontal="right" vertical="center"/>
      <protection locked="0"/>
    </xf>
    <xf numFmtId="0" fontId="3" fillId="0" borderId="0" xfId="0" applyFont="1" applyAlignment="1" applyProtection="1">
      <alignment horizontal="justify" vertical="center"/>
    </xf>
    <xf numFmtId="0" fontId="1" fillId="0" borderId="2" xfId="0" applyFont="1" applyBorder="1" applyAlignment="1" applyProtection="1">
      <alignment horizontal="center" vertical="center"/>
    </xf>
    <xf numFmtId="0" fontId="1" fillId="0" borderId="2" xfId="0" applyFont="1" applyBorder="1" applyAlignment="1" applyProtection="1">
      <alignment horizontal="justify" vertical="center"/>
    </xf>
    <xf numFmtId="0" fontId="3" fillId="2" borderId="2" xfId="0" applyFont="1" applyFill="1" applyBorder="1" applyAlignment="1" applyProtection="1">
      <alignment horizontal="center" vertical="center"/>
    </xf>
    <xf numFmtId="2" fontId="3" fillId="0" borderId="2" xfId="0" applyNumberFormat="1" applyFont="1" applyBorder="1" applyAlignment="1" applyProtection="1">
      <alignment horizontal="center" vertical="center"/>
    </xf>
    <xf numFmtId="0" fontId="3" fillId="0" borderId="2" xfId="0" applyFont="1" applyBorder="1" applyAlignment="1" applyProtection="1">
      <alignment vertical="center"/>
    </xf>
    <xf numFmtId="2" fontId="1" fillId="0" borderId="2" xfId="0" applyNumberFormat="1" applyFont="1" applyBorder="1" applyAlignment="1" applyProtection="1">
      <alignment horizontal="center" vertical="center"/>
    </xf>
    <xf numFmtId="0" fontId="5" fillId="0" borderId="2" xfId="0" applyFont="1" applyBorder="1" applyAlignment="1" applyProtection="1">
      <alignment vertical="center"/>
    </xf>
    <xf numFmtId="0" fontId="1" fillId="0" borderId="2" xfId="0" applyFont="1" applyBorder="1" applyAlignment="1" applyProtection="1">
      <alignment vertical="center"/>
    </xf>
    <xf numFmtId="3" fontId="1" fillId="5" borderId="2" xfId="0" applyNumberFormat="1" applyFont="1" applyFill="1" applyBorder="1" applyAlignment="1" applyProtection="1">
      <alignment horizontal="right" vertical="center"/>
    </xf>
    <xf numFmtId="3" fontId="1" fillId="0" borderId="2" xfId="0" applyNumberFormat="1" applyFont="1" applyBorder="1" applyAlignment="1" applyProtection="1">
      <alignment horizontal="right" vertical="center"/>
    </xf>
    <xf numFmtId="2" fontId="1" fillId="0" borderId="2" xfId="0" applyNumberFormat="1" applyFont="1" applyBorder="1" applyAlignment="1" applyProtection="1">
      <alignment vertical="center"/>
    </xf>
    <xf numFmtId="3" fontId="3" fillId="2" borderId="2" xfId="0" applyNumberFormat="1" applyFont="1" applyFill="1" applyBorder="1" applyAlignment="1" applyProtection="1">
      <alignment horizontal="right" vertical="center"/>
    </xf>
    <xf numFmtId="0" fontId="1" fillId="0" borderId="0" xfId="0" applyFont="1" applyAlignment="1" applyProtection="1">
      <alignment vertical="center"/>
    </xf>
    <xf numFmtId="0" fontId="1" fillId="0" borderId="2" xfId="0" applyFont="1" applyBorder="1" applyAlignment="1" applyProtection="1">
      <alignment vertical="center" wrapText="1"/>
    </xf>
    <xf numFmtId="2" fontId="3" fillId="0" borderId="2" xfId="0" applyNumberFormat="1" applyFont="1" applyBorder="1" applyAlignment="1" applyProtection="1">
      <alignment vertical="center"/>
    </xf>
    <xf numFmtId="0" fontId="3" fillId="0" borderId="2" xfId="0" applyFont="1" applyBorder="1" applyAlignment="1" applyProtection="1">
      <alignment horizontal="justify" vertical="center"/>
    </xf>
    <xf numFmtId="3" fontId="1" fillId="8" borderId="2" xfId="0" applyNumberFormat="1" applyFont="1" applyFill="1" applyBorder="1" applyAlignment="1" applyProtection="1">
      <alignment horizontal="right"/>
      <protection locked="0"/>
    </xf>
    <xf numFmtId="3" fontId="1" fillId="8" borderId="3" xfId="0" applyNumberFormat="1" applyFont="1" applyFill="1" applyBorder="1" applyAlignment="1" applyProtection="1">
      <alignment horizontal="right"/>
      <protection locked="0"/>
    </xf>
    <xf numFmtId="37" fontId="1" fillId="8" borderId="2" xfId="2" applyNumberFormat="1" applyFont="1" applyFill="1" applyBorder="1" applyAlignment="1" applyProtection="1">
      <alignment horizontal="right" vertical="center"/>
      <protection locked="0"/>
    </xf>
    <xf numFmtId="37" fontId="1" fillId="9" borderId="2" xfId="2" applyNumberFormat="1" applyFont="1" applyFill="1" applyBorder="1" applyAlignment="1" applyProtection="1">
      <alignment horizontal="right" vertical="center"/>
      <protection locked="0"/>
    </xf>
    <xf numFmtId="3" fontId="1" fillId="8" borderId="2" xfId="0" applyNumberFormat="1" applyFont="1" applyFill="1" applyBorder="1" applyAlignment="1" applyProtection="1">
      <alignment horizontal="right" vertical="center" wrapText="1"/>
      <protection locked="0"/>
    </xf>
    <xf numFmtId="3" fontId="1" fillId="9" borderId="2" xfId="0" applyNumberFormat="1" applyFont="1" applyFill="1" applyBorder="1" applyAlignment="1" applyProtection="1">
      <alignment horizontal="right"/>
      <protection locked="0"/>
    </xf>
    <xf numFmtId="164" fontId="1" fillId="8" borderId="2" xfId="0" applyNumberFormat="1" applyFont="1" applyFill="1" applyBorder="1" applyAlignment="1" applyProtection="1">
      <alignment vertical="center" wrapText="1"/>
      <protection locked="0"/>
    </xf>
    <xf numFmtId="164" fontId="1" fillId="9" borderId="2" xfId="0" applyNumberFormat="1" applyFont="1" applyFill="1" applyBorder="1" applyProtection="1">
      <protection locked="0"/>
    </xf>
    <xf numFmtId="166" fontId="1" fillId="8" borderId="2" xfId="2" applyNumberFormat="1" applyFont="1" applyFill="1" applyBorder="1" applyAlignment="1" applyProtection="1">
      <alignment horizontal="right" vertical="center" wrapText="1"/>
      <protection locked="0"/>
    </xf>
    <xf numFmtId="0" fontId="7" fillId="8" borderId="2"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1" fillId="0" borderId="0" xfId="0" applyFont="1" applyAlignment="1"/>
    <xf numFmtId="0" fontId="3" fillId="6" borderId="4" xfId="0" applyFont="1" applyFill="1" applyBorder="1" applyAlignment="1">
      <alignment horizontal="center" vertical="center"/>
    </xf>
    <xf numFmtId="0" fontId="1" fillId="6" borderId="5" xfId="0" applyFont="1" applyFill="1" applyBorder="1" applyAlignment="1">
      <alignment horizontal="justify" vertical="center"/>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2" fontId="1" fillId="0" borderId="0" xfId="0" applyNumberFormat="1" applyFont="1" applyAlignment="1">
      <alignment horizontal="left"/>
    </xf>
    <xf numFmtId="0" fontId="3" fillId="6" borderId="4" xfId="0" applyFont="1" applyFill="1" applyBorder="1" applyAlignment="1">
      <alignment horizontal="center" vertical="center"/>
    </xf>
    <xf numFmtId="0" fontId="1" fillId="6" borderId="5" xfId="0" applyFont="1" applyFill="1" applyBorder="1" applyAlignment="1">
      <alignment horizontal="justify" vertical="center"/>
    </xf>
    <xf numFmtId="0" fontId="3" fillId="0" borderId="2" xfId="0" applyFont="1" applyBorder="1" applyAlignment="1" applyProtection="1">
      <alignment vertical="center" wrapText="1"/>
    </xf>
    <xf numFmtId="0" fontId="4" fillId="0" borderId="2" xfId="0" applyFont="1" applyBorder="1" applyAlignment="1" applyProtection="1">
      <alignment horizontal="center" vertical="center" wrapText="1"/>
    </xf>
    <xf numFmtId="3" fontId="1" fillId="8" borderId="2" xfId="0" applyNumberFormat="1" applyFont="1" applyFill="1" applyBorder="1" applyAlignment="1" applyProtection="1">
      <alignment horizontal="right" vertical="top" wrapText="1"/>
      <protection locked="0"/>
    </xf>
    <xf numFmtId="3" fontId="1" fillId="9" borderId="2" xfId="0" applyNumberFormat="1" applyFont="1" applyFill="1" applyBorder="1" applyAlignment="1" applyProtection="1">
      <alignment horizontal="right" vertical="top" wrapText="1"/>
      <protection locked="0"/>
    </xf>
    <xf numFmtId="0" fontId="1" fillId="0" borderId="2" xfId="0" quotePrefix="1" applyFont="1" applyBorder="1" applyAlignment="1" applyProtection="1">
      <alignment horizontal="left" vertical="center" wrapText="1" indent="1"/>
    </xf>
    <xf numFmtId="3" fontId="1" fillId="0" borderId="2" xfId="0" applyNumberFormat="1" applyFont="1" applyBorder="1" applyAlignment="1" applyProtection="1">
      <alignment horizontal="right" vertical="top" wrapText="1"/>
    </xf>
    <xf numFmtId="9" fontId="1" fillId="8" borderId="2" xfId="1" applyFont="1" applyFill="1" applyBorder="1" applyAlignment="1" applyProtection="1">
      <alignment horizontal="right" vertical="top" wrapText="1"/>
      <protection locked="0"/>
    </xf>
    <xf numFmtId="9" fontId="1" fillId="9" borderId="2" xfId="1" applyFont="1" applyFill="1" applyBorder="1" applyAlignment="1" applyProtection="1">
      <alignment horizontal="right" vertical="top" wrapText="1"/>
      <protection locked="0"/>
    </xf>
    <xf numFmtId="3" fontId="1" fillId="5" borderId="2" xfId="0" applyNumberFormat="1" applyFont="1" applyFill="1" applyBorder="1" applyAlignment="1" applyProtection="1">
      <alignment horizontal="right" vertical="top" wrapText="1"/>
    </xf>
    <xf numFmtId="0" fontId="1" fillId="0" borderId="2" xfId="0" applyFont="1" applyBorder="1" applyAlignment="1" applyProtection="1">
      <alignment vertical="top" wrapText="1"/>
    </xf>
    <xf numFmtId="164" fontId="1" fillId="5" borderId="2" xfId="1" applyNumberFormat="1" applyFont="1" applyFill="1" applyBorder="1" applyAlignment="1" applyProtection="1">
      <alignment horizontal="right" vertical="top" wrapText="1"/>
    </xf>
    <xf numFmtId="9" fontId="3" fillId="5" borderId="2" xfId="1" applyFont="1" applyFill="1" applyBorder="1" applyAlignment="1" applyProtection="1">
      <alignment horizontal="right" vertical="top" wrapText="1"/>
    </xf>
    <xf numFmtId="3" fontId="1" fillId="4" borderId="2" xfId="0" applyNumberFormat="1" applyFont="1" applyFill="1" applyBorder="1" applyAlignment="1" applyProtection="1">
      <alignment horizontal="right" vertical="top" wrapText="1"/>
    </xf>
    <xf numFmtId="0" fontId="2" fillId="0" borderId="0" xfId="0" applyFont="1" applyBorder="1" applyAlignment="1" applyProtection="1">
      <alignment vertical="center"/>
    </xf>
    <xf numFmtId="0" fontId="1" fillId="0" borderId="0" xfId="0" applyFont="1" applyBorder="1" applyProtection="1"/>
    <xf numFmtId="0" fontId="1" fillId="0" borderId="0" xfId="0" applyFont="1" applyBorder="1" applyAlignment="1" applyProtection="1">
      <alignment vertical="center" wrapText="1"/>
    </xf>
    <xf numFmtId="0" fontId="1" fillId="0" borderId="0" xfId="0" applyFont="1" applyBorder="1" applyAlignment="1" applyProtection="1">
      <alignment horizontal="center" vertical="center" wrapText="1"/>
    </xf>
    <xf numFmtId="0" fontId="1" fillId="8" borderId="2" xfId="0" applyFont="1" applyFill="1" applyBorder="1" applyProtection="1">
      <protection locked="0"/>
    </xf>
    <xf numFmtId="0" fontId="3" fillId="0" borderId="0" xfId="0" applyFont="1" applyAlignment="1" applyProtection="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xf>
    <xf numFmtId="0" fontId="1" fillId="0" borderId="0" xfId="0" applyFont="1" applyAlignment="1"/>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justify" wrapText="1"/>
    </xf>
    <xf numFmtId="0" fontId="9" fillId="0" borderId="2" xfId="0" applyFont="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horizontal="center"/>
    </xf>
    <xf numFmtId="0" fontId="1" fillId="0" borderId="0" xfId="0" applyFont="1" applyBorder="1" applyAlignment="1">
      <alignment horizontal="center" vertical="center"/>
    </xf>
    <xf numFmtId="2" fontId="1" fillId="0" borderId="0" xfId="0" applyNumberFormat="1" applyFont="1" applyBorder="1" applyAlignment="1">
      <alignment horizontal="justify" vertical="top" wrapText="1"/>
    </xf>
    <xf numFmtId="0" fontId="3" fillId="0" borderId="0" xfId="0" applyFont="1" applyBorder="1" applyAlignment="1">
      <alignment horizontal="center" vertical="center"/>
    </xf>
    <xf numFmtId="2" fontId="2" fillId="0" borderId="0" xfId="0" applyNumberFormat="1" applyFont="1" applyBorder="1" applyAlignment="1">
      <alignment horizontal="center" vertical="top"/>
    </xf>
    <xf numFmtId="0" fontId="3" fillId="8" borderId="0" xfId="0" applyFont="1" applyFill="1" applyAlignment="1" applyProtection="1">
      <alignment horizontal="center"/>
      <protection locked="0"/>
    </xf>
  </cellXfs>
  <cellStyles count="4">
    <cellStyle name="Comma" xfId="2" builtinId="3"/>
    <cellStyle name="Normal" xfId="0" builtinId="0"/>
    <cellStyle name="Normal 2 2" xfId="3" xr:uid="{B8370C25-7315-4960-BA9A-F6379D9A870E}"/>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brysonl\Local%20Settings\Temporary%20Internet%20Files\OLKFA\COA-template%20oud%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Adb\COAdb\C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Income Statement"/>
      <sheetName val="Contingent Liabilities"/>
      <sheetName val="Solvency SS1"/>
      <sheetName val="Liquidity SS2"/>
      <sheetName val="Maturity SS3"/>
      <sheetName val="Interest Repricing SS4"/>
      <sheetName val="Foreign Exc Exp SS5a Cons.Basis"/>
      <sheetName val="For Exch Exp Mat Ind Sched SS5b"/>
      <sheetName val="Sum Adv Shareh,Dir,Empl SS7"/>
      <sheetName val="Nonperforming SS8"/>
      <sheetName val="General Prov for LLLL SS9"/>
      <sheetName val="Domestic Loans SS10"/>
      <sheetName val="Collateral Type SS11"/>
      <sheetName val="Summary of Loans by size SS12a"/>
      <sheetName val="Listing of Large Loans SS12b"/>
      <sheetName val="Breakdown Dom Cons Loans SS13"/>
      <sheetName val="Large Dep SS14"/>
      <sheetName val="Time Deposits SS15"/>
      <sheetName val="Savings Deposits SS16"/>
      <sheetName val="Due from - to Dom Com Bnks SS18"/>
      <sheetName val="Pledged Sec + Oth Ass SS19"/>
      <sheetName val="Compensations SS20"/>
      <sheetName val="Listing Codes SS21"/>
      <sheetName val="Specific Prov SS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
      <sheetName val="BAL - Balance Sheet"/>
      <sheetName val="INC - Income Statement"/>
      <sheetName val="CLB - Contingent Liabilities"/>
      <sheetName val="TDS - Time Deposits"/>
      <sheetName val="COL - Collateral Type"/>
      <sheetName val="FXA - FX Exposure Summary"/>
      <sheetName val="FXB - FX Exposure Maturity"/>
      <sheetName val="ILA - Loans by Size"/>
      <sheetName val="LLL - Large Loans"/>
      <sheetName val="SOL - Solvency"/>
      <sheetName val="MAT - Maturity"/>
      <sheetName val="IRP - Interest Repricing"/>
      <sheetName val="DEP - Large Deposits"/>
      <sheetName val="SDS - Savings Deposits"/>
      <sheetName val="LIQ - Liquidity"/>
      <sheetName val="ADV - Advances"/>
      <sheetName val="DUE - Due to Due from banks"/>
      <sheetName val="INT - Interest"/>
      <sheetName val="COM - Compensations"/>
      <sheetName val="SPL - Specific Provisions"/>
      <sheetName val="NPL - Nonperforming Loans"/>
      <sheetName val="GPL - General Provisions"/>
      <sheetName val="DOM - Domestic Loans"/>
      <sheetName val="DCL - Domestic Consumer Loans"/>
      <sheetName val="SEC - Pledged Securities"/>
      <sheetName val="COD - Code Listing"/>
      <sheetName val="COR - Consistency Rules"/>
      <sheetName val="TOC - Table of Contents"/>
      <sheetName val="RFQ"/>
    </sheetNames>
    <sheetDataSet>
      <sheetData sheetId="0">
        <row r="17">
          <cell r="C17" t="str">
            <v>XYZ Bank</v>
          </cell>
        </row>
        <row r="19">
          <cell r="D19">
            <v>2010</v>
          </cell>
        </row>
        <row r="20">
          <cell r="D20">
            <v>12</v>
          </cell>
        </row>
      </sheetData>
      <sheetData sheetId="1">
        <row r="93">
          <cell r="C93">
            <v>0</v>
          </cell>
          <cell r="D93">
            <v>0</v>
          </cell>
          <cell r="E93">
            <v>0</v>
          </cell>
          <cell r="F93">
            <v>0</v>
          </cell>
        </row>
        <row r="103">
          <cell r="C103">
            <v>0</v>
          </cell>
          <cell r="D103">
            <v>0</v>
          </cell>
          <cell r="E103">
            <v>0</v>
          </cell>
          <cell r="F103">
            <v>0</v>
          </cell>
        </row>
        <row r="114">
          <cell r="C114">
            <v>0</v>
          </cell>
          <cell r="D114">
            <v>0</v>
          </cell>
          <cell r="E114">
            <v>0</v>
          </cell>
          <cell r="F114">
            <v>0</v>
          </cell>
        </row>
        <row r="184">
          <cell r="C184">
            <v>0</v>
          </cell>
          <cell r="D184">
            <v>0</v>
          </cell>
          <cell r="E184">
            <v>0</v>
          </cell>
          <cell r="F184">
            <v>0</v>
          </cell>
        </row>
        <row r="198">
          <cell r="C198">
            <v>0</v>
          </cell>
          <cell r="D198">
            <v>0</v>
          </cell>
          <cell r="E198">
            <v>0</v>
          </cell>
          <cell r="F19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E1" t="str">
            <v>new export required</v>
          </cell>
        </row>
      </sheetData>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1070-7041-4736-B0C2-AACCAB08AB30}">
  <sheetPr codeName="Sheet2"/>
  <dimension ref="A1:A2"/>
  <sheetViews>
    <sheetView workbookViewId="0">
      <selection activeCell="B6" sqref="A1:XFD1048576"/>
    </sheetView>
  </sheetViews>
  <sheetFormatPr defaultRowHeight="12.75" x14ac:dyDescent="0.2"/>
  <cols>
    <col min="1" max="16384" width="9.140625" style="128"/>
  </cols>
  <sheetData>
    <row r="1" spans="1:1" x14ac:dyDescent="0.2">
      <c r="A1" s="128" t="s">
        <v>332</v>
      </c>
    </row>
    <row r="2" spans="1:1" x14ac:dyDescent="0.2">
      <c r="A2" s="128" t="s">
        <v>333</v>
      </c>
    </row>
  </sheetData>
  <sheetProtection algorithmName="SHA-512" hashValue="va2YGFA5sl5L+g0aPuJvLcDVjyye9jy06WgFlXfYUWPV1ly9bv3XmjNQCO7Ma92Rzjn7IEaVl/VezVtBEWMeDw==" saltValue="cmHVYb1T+Xx3JJU2XKCrz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7CAD7-35D2-4FD7-B209-855605950695}">
  <sheetPr codeName="Sheet11"/>
  <dimension ref="A1:C20"/>
  <sheetViews>
    <sheetView workbookViewId="0">
      <selection activeCell="G22" sqref="G22"/>
    </sheetView>
  </sheetViews>
  <sheetFormatPr defaultRowHeight="12.75" x14ac:dyDescent="0.2"/>
  <cols>
    <col min="1" max="1" width="57.5703125" style="1" bestFit="1" customWidth="1"/>
    <col min="2" max="16384" width="9.140625" style="1"/>
  </cols>
  <sheetData>
    <row r="1" spans="1:3" x14ac:dyDescent="0.2">
      <c r="A1" s="1" t="s">
        <v>330</v>
      </c>
    </row>
    <row r="3" spans="1:3" x14ac:dyDescent="0.2">
      <c r="A3" s="1" t="s">
        <v>311</v>
      </c>
      <c r="B3" s="170">
        <v>1.5</v>
      </c>
      <c r="C3" s="170"/>
    </row>
    <row r="4" spans="1:3" x14ac:dyDescent="0.2">
      <c r="A4" s="1" t="s">
        <v>312</v>
      </c>
      <c r="B4" s="170">
        <v>1.9</v>
      </c>
      <c r="C4" s="170"/>
    </row>
    <row r="5" spans="1:3" x14ac:dyDescent="0.2">
      <c r="A5" s="1" t="s">
        <v>313</v>
      </c>
      <c r="B5" s="170">
        <v>2.5</v>
      </c>
      <c r="C5" s="170"/>
    </row>
    <row r="6" spans="1:3" x14ac:dyDescent="0.2">
      <c r="A6" s="1" t="s">
        <v>314</v>
      </c>
      <c r="B6" s="170">
        <v>5.2</v>
      </c>
      <c r="C6" s="170"/>
    </row>
    <row r="7" spans="1:3" x14ac:dyDescent="0.2">
      <c r="A7" s="1" t="s">
        <v>315</v>
      </c>
      <c r="B7" s="170">
        <v>6.2</v>
      </c>
      <c r="C7" s="170"/>
    </row>
    <row r="8" spans="1:3" x14ac:dyDescent="0.2">
      <c r="A8" s="1" t="s">
        <v>316</v>
      </c>
      <c r="B8" s="170">
        <v>7.3</v>
      </c>
      <c r="C8" s="170"/>
    </row>
    <row r="9" spans="1:3" x14ac:dyDescent="0.2">
      <c r="A9" s="1" t="s">
        <v>343</v>
      </c>
      <c r="B9" s="170">
        <v>9.1</v>
      </c>
      <c r="C9" s="170"/>
    </row>
    <row r="10" spans="1:3" x14ac:dyDescent="0.2">
      <c r="A10" s="1" t="s">
        <v>344</v>
      </c>
      <c r="B10" s="170">
        <v>9.1999999999999993</v>
      </c>
      <c r="C10" s="170"/>
    </row>
    <row r="11" spans="1:3" x14ac:dyDescent="0.2">
      <c r="B11" s="170"/>
      <c r="C11" s="170"/>
    </row>
    <row r="12" spans="1:3" x14ac:dyDescent="0.2">
      <c r="B12" s="170"/>
      <c r="C12" s="170"/>
    </row>
    <row r="13" spans="1:3" x14ac:dyDescent="0.2">
      <c r="A13" s="1" t="s">
        <v>331</v>
      </c>
      <c r="B13" s="170"/>
      <c r="C13" s="170"/>
    </row>
    <row r="14" spans="1:3" x14ac:dyDescent="0.2">
      <c r="B14" s="170"/>
      <c r="C14" s="170"/>
    </row>
    <row r="15" spans="1:3" x14ac:dyDescent="0.2">
      <c r="A15" s="1" t="s">
        <v>317</v>
      </c>
      <c r="B15" s="170">
        <v>1.17</v>
      </c>
      <c r="C15" s="170"/>
    </row>
    <row r="16" spans="1:3" x14ac:dyDescent="0.2">
      <c r="A16" s="1" t="s">
        <v>345</v>
      </c>
      <c r="B16" s="170">
        <v>1.24</v>
      </c>
      <c r="C16" s="170"/>
    </row>
    <row r="17" spans="1:3" x14ac:dyDescent="0.2">
      <c r="A17" s="1" t="s">
        <v>318</v>
      </c>
      <c r="B17" s="170">
        <v>2.4</v>
      </c>
      <c r="C17" s="170"/>
    </row>
    <row r="18" spans="1:3" x14ac:dyDescent="0.2">
      <c r="A18" s="1" t="s">
        <v>319</v>
      </c>
      <c r="B18" s="170">
        <v>3.3</v>
      </c>
      <c r="C18" s="170"/>
    </row>
    <row r="19" spans="1:3" x14ac:dyDescent="0.2">
      <c r="A19" s="1" t="s">
        <v>320</v>
      </c>
      <c r="B19" s="170">
        <v>5.7</v>
      </c>
      <c r="C19" s="170"/>
    </row>
    <row r="20" spans="1:3" x14ac:dyDescent="0.2">
      <c r="A20" s="1" t="s">
        <v>321</v>
      </c>
      <c r="B20" s="170">
        <v>7.9</v>
      </c>
      <c r="C20" s="170"/>
    </row>
  </sheetData>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D89"/>
  <sheetViews>
    <sheetView zoomScaleNormal="100" workbookViewId="0">
      <selection activeCell="A5" sqref="A5"/>
    </sheetView>
  </sheetViews>
  <sheetFormatPr defaultColWidth="0" defaultRowHeight="12.75" zeroHeight="1" x14ac:dyDescent="0.2"/>
  <cols>
    <col min="1" max="2" width="66.140625" style="1" customWidth="1"/>
    <col min="3" max="3" width="16.7109375" style="1" customWidth="1"/>
    <col min="4" max="4" width="15.140625" style="170" hidden="1" customWidth="1"/>
    <col min="5" max="16384" width="9.140625" style="1" hidden="1"/>
  </cols>
  <sheetData>
    <row r="1" spans="1:4" x14ac:dyDescent="0.2">
      <c r="A1" s="194" t="s">
        <v>330</v>
      </c>
      <c r="B1" s="195"/>
      <c r="C1" s="195"/>
    </row>
    <row r="2" spans="1:4" x14ac:dyDescent="0.2">
      <c r="A2" s="84"/>
    </row>
    <row r="3" spans="1:4" x14ac:dyDescent="0.2">
      <c r="A3" s="171"/>
      <c r="B3" s="172"/>
      <c r="C3" s="87" t="s">
        <v>32</v>
      </c>
    </row>
    <row r="4" spans="1:4" x14ac:dyDescent="0.2">
      <c r="A4" s="85" t="s">
        <v>309</v>
      </c>
      <c r="B4" s="86" t="s">
        <v>310</v>
      </c>
      <c r="C4" s="87" t="s">
        <v>246</v>
      </c>
      <c r="D4" s="170" t="s">
        <v>334</v>
      </c>
    </row>
    <row r="5" spans="1:4" x14ac:dyDescent="0.2">
      <c r="A5" s="190"/>
      <c r="B5" s="190"/>
      <c r="C5" s="154"/>
      <c r="D5" s="170" t="str">
        <f>IF(A5&lt;&gt;"", INDEX('Overige toelichting'!$B$3:$B$10, MATCH(A5, 'Overige toelichting'!$A$3:$A$10, 0)), "")</f>
        <v/>
      </c>
    </row>
    <row r="6" spans="1:4" x14ac:dyDescent="0.2">
      <c r="A6" s="190"/>
      <c r="B6" s="190"/>
      <c r="C6" s="154"/>
      <c r="D6" s="170" t="str">
        <f>IF(A6&lt;&gt;"", INDEX('Overige toelichting'!$B$3:$B$10, MATCH(A6, 'Overige toelichting'!$A$3:$A$10, 0)), "")</f>
        <v/>
      </c>
    </row>
    <row r="7" spans="1:4" x14ac:dyDescent="0.2">
      <c r="A7" s="190"/>
      <c r="B7" s="190"/>
      <c r="C7" s="154"/>
      <c r="D7" s="170" t="str">
        <f>IF(A7&lt;&gt;"", INDEX('Overige toelichting'!$B$3:$B$10, MATCH(A7, 'Overige toelichting'!$A$3:$A$10, 0)), "")</f>
        <v/>
      </c>
    </row>
    <row r="8" spans="1:4" x14ac:dyDescent="0.2">
      <c r="A8" s="190"/>
      <c r="B8" s="190"/>
      <c r="C8" s="154"/>
      <c r="D8" s="170" t="str">
        <f>IF(A8&lt;&gt;"", INDEX('Overige toelichting'!$B$3:$B$10, MATCH(A8, 'Overige toelichting'!$A$3:$A$10, 0)), "")</f>
        <v/>
      </c>
    </row>
    <row r="9" spans="1:4" x14ac:dyDescent="0.2">
      <c r="A9" s="190"/>
      <c r="B9" s="190"/>
      <c r="C9" s="154"/>
      <c r="D9" s="170" t="str">
        <f>IF(A9&lt;&gt;"", INDEX('Overige toelichting'!$B$3:$B$10, MATCH(A9, 'Overige toelichting'!$A$3:$A$10, 0)), "")</f>
        <v/>
      </c>
    </row>
    <row r="10" spans="1:4" x14ac:dyDescent="0.2">
      <c r="A10" s="190"/>
      <c r="B10" s="190"/>
      <c r="C10" s="154"/>
      <c r="D10" s="170" t="str">
        <f>IF(A10&lt;&gt;"", INDEX('Overige toelichting'!$B$3:$B$10, MATCH(A10, 'Overige toelichting'!$A$3:$A$10, 0)), "")</f>
        <v/>
      </c>
    </row>
    <row r="11" spans="1:4" x14ac:dyDescent="0.2">
      <c r="A11" s="190"/>
      <c r="B11" s="190"/>
      <c r="C11" s="154"/>
      <c r="D11" s="170" t="str">
        <f>IF(A11&lt;&gt;"", INDEX('Overige toelichting'!$B$3:$B$10, MATCH(A11, 'Overige toelichting'!$A$3:$A$10, 0)), "")</f>
        <v/>
      </c>
    </row>
    <row r="12" spans="1:4" x14ac:dyDescent="0.2">
      <c r="A12" s="190"/>
      <c r="B12" s="190"/>
      <c r="C12" s="154"/>
      <c r="D12" s="170" t="str">
        <f>IF(A12&lt;&gt;"", INDEX('Overige toelichting'!$B$3:$B$10, MATCH(A12, 'Overige toelichting'!$A$3:$A$10, 0)), "")</f>
        <v/>
      </c>
    </row>
    <row r="13" spans="1:4" x14ac:dyDescent="0.2">
      <c r="A13" s="190"/>
      <c r="B13" s="190"/>
      <c r="C13" s="154"/>
      <c r="D13" s="170" t="str">
        <f>IF(A13&lt;&gt;"", INDEX('Overige toelichting'!$B$3:$B$10, MATCH(A13, 'Overige toelichting'!$A$3:$A$10, 0)), "")</f>
        <v/>
      </c>
    </row>
    <row r="14" spans="1:4" x14ac:dyDescent="0.2">
      <c r="A14" s="190"/>
      <c r="B14" s="190"/>
      <c r="C14" s="154"/>
      <c r="D14" s="170" t="str">
        <f>IF(A14&lt;&gt;"", INDEX('Overige toelichting'!$B$3:$B$10, MATCH(A14, 'Overige toelichting'!$A$3:$A$10, 0)), "")</f>
        <v/>
      </c>
    </row>
    <row r="15" spans="1:4" x14ac:dyDescent="0.2">
      <c r="A15" s="190"/>
      <c r="B15" s="190"/>
      <c r="C15" s="154"/>
      <c r="D15" s="170" t="str">
        <f>IF(A15&lt;&gt;"", INDEX('Overige toelichting'!$B$3:$B$10, MATCH(A15, 'Overige toelichting'!$A$3:$A$10, 0)), "")</f>
        <v/>
      </c>
    </row>
    <row r="16" spans="1:4" x14ac:dyDescent="0.2">
      <c r="A16" s="190"/>
      <c r="B16" s="190"/>
      <c r="C16" s="154"/>
      <c r="D16" s="170" t="str">
        <f>IF(A16&lt;&gt;"", INDEX('Overige toelichting'!$B$3:$B$10, MATCH(A16, 'Overige toelichting'!$A$3:$A$10, 0)), "")</f>
        <v/>
      </c>
    </row>
    <row r="17" spans="1:4" x14ac:dyDescent="0.2">
      <c r="A17" s="190"/>
      <c r="B17" s="190"/>
      <c r="C17" s="154"/>
      <c r="D17" s="170" t="str">
        <f>IF(A17&lt;&gt;"", INDEX('Overige toelichting'!$B$3:$B$10, MATCH(A17, 'Overige toelichting'!$A$3:$A$10, 0)), "")</f>
        <v/>
      </c>
    </row>
    <row r="18" spans="1:4" x14ac:dyDescent="0.2">
      <c r="A18" s="190"/>
      <c r="B18" s="190"/>
      <c r="C18" s="154"/>
      <c r="D18" s="170" t="str">
        <f>IF(A18&lt;&gt;"", INDEX('Overige toelichting'!$B$3:$B$10, MATCH(A18, 'Overige toelichting'!$A$3:$A$10, 0)), "")</f>
        <v/>
      </c>
    </row>
    <row r="19" spans="1:4" x14ac:dyDescent="0.2">
      <c r="A19" s="190"/>
      <c r="B19" s="190"/>
      <c r="C19" s="154"/>
      <c r="D19" s="170" t="str">
        <f>IF(A19&lt;&gt;"", INDEX('Overige toelichting'!$B$3:$B$10, MATCH(A19, 'Overige toelichting'!$A$3:$A$10, 0)), "")</f>
        <v/>
      </c>
    </row>
    <row r="20" spans="1:4" x14ac:dyDescent="0.2">
      <c r="A20" s="190"/>
      <c r="B20" s="190"/>
      <c r="C20" s="154"/>
      <c r="D20" s="170" t="str">
        <f>IF(A20&lt;&gt;"", INDEX('Overige toelichting'!$B$3:$B$10, MATCH(A20, 'Overige toelichting'!$A$3:$A$10, 0)), "")</f>
        <v/>
      </c>
    </row>
    <row r="21" spans="1:4" x14ac:dyDescent="0.2">
      <c r="A21" s="190"/>
      <c r="B21" s="190"/>
      <c r="C21" s="154"/>
      <c r="D21" s="170" t="str">
        <f>IF(A21&lt;&gt;"", INDEX('Overige toelichting'!$B$3:$B$10, MATCH(A21, 'Overige toelichting'!$A$3:$A$10, 0)), "")</f>
        <v/>
      </c>
    </row>
    <row r="22" spans="1:4" x14ac:dyDescent="0.2">
      <c r="A22" s="190"/>
      <c r="B22" s="190"/>
      <c r="C22" s="154"/>
      <c r="D22" s="170" t="str">
        <f>IF(A22&lt;&gt;"", INDEX('Overige toelichting'!$B$3:$B$10, MATCH(A22, 'Overige toelichting'!$A$3:$A$10, 0)), "")</f>
        <v/>
      </c>
    </row>
    <row r="23" spans="1:4" x14ac:dyDescent="0.2">
      <c r="A23" s="190"/>
      <c r="B23" s="190"/>
      <c r="C23" s="154"/>
      <c r="D23" s="170" t="str">
        <f>IF(A23&lt;&gt;"", INDEX('Overige toelichting'!$B$3:$B$10, MATCH(A23, 'Overige toelichting'!$A$3:$A$10, 0)), "")</f>
        <v/>
      </c>
    </row>
    <row r="24" spans="1:4" x14ac:dyDescent="0.2">
      <c r="A24" s="190"/>
      <c r="B24" s="190"/>
      <c r="C24" s="154"/>
      <c r="D24" s="170" t="str">
        <f>IF(A24&lt;&gt;"", INDEX('Overige toelichting'!$B$3:$B$10, MATCH(A24, 'Overige toelichting'!$A$3:$A$10, 0)), "")</f>
        <v/>
      </c>
    </row>
    <row r="25" spans="1:4" x14ac:dyDescent="0.2">
      <c r="A25" s="190"/>
      <c r="B25" s="190"/>
      <c r="C25" s="154"/>
      <c r="D25" s="170" t="str">
        <f>IF(A25&lt;&gt;"", INDEX('Overige toelichting'!$B$3:$B$10, MATCH(A25, 'Overige toelichting'!$A$3:$A$10, 0)), "")</f>
        <v/>
      </c>
    </row>
    <row r="26" spans="1:4" x14ac:dyDescent="0.2">
      <c r="A26" s="190"/>
      <c r="B26" s="190"/>
      <c r="C26" s="154"/>
      <c r="D26" s="170" t="str">
        <f>IF(A26&lt;&gt;"", INDEX('Overige toelichting'!$B$3:$B$10, MATCH(A26, 'Overige toelichting'!$A$3:$A$10, 0)), "")</f>
        <v/>
      </c>
    </row>
    <row r="27" spans="1:4" x14ac:dyDescent="0.2">
      <c r="A27" s="190"/>
      <c r="B27" s="190"/>
      <c r="C27" s="154"/>
      <c r="D27" s="170" t="str">
        <f>IF(A27&lt;&gt;"", INDEX('Overige toelichting'!$B$3:$B$10, MATCH(A27, 'Overige toelichting'!$A$3:$A$10, 0)), "")</f>
        <v/>
      </c>
    </row>
    <row r="28" spans="1:4" x14ac:dyDescent="0.2">
      <c r="A28" s="190"/>
      <c r="B28" s="190"/>
      <c r="C28" s="154"/>
      <c r="D28" s="170" t="str">
        <f>IF(A28&lt;&gt;"", INDEX('Overige toelichting'!$B$3:$B$10, MATCH(A28, 'Overige toelichting'!$A$3:$A$10, 0)), "")</f>
        <v/>
      </c>
    </row>
    <row r="29" spans="1:4" x14ac:dyDescent="0.2">
      <c r="A29" s="190"/>
      <c r="B29" s="190"/>
      <c r="C29" s="154"/>
      <c r="D29" s="170" t="str">
        <f>IF(A29&lt;&gt;"", INDEX('Overige toelichting'!$B$3:$B$10, MATCH(A29, 'Overige toelichting'!$A$3:$A$10, 0)), "")</f>
        <v/>
      </c>
    </row>
    <row r="30" spans="1:4" x14ac:dyDescent="0.2">
      <c r="A30" s="190"/>
      <c r="B30" s="190"/>
      <c r="C30" s="154"/>
      <c r="D30" s="170" t="str">
        <f>IF(A30&lt;&gt;"", INDEX('Overige toelichting'!$B$3:$B$10, MATCH(A30, 'Overige toelichting'!$A$3:$A$10, 0)), "")</f>
        <v/>
      </c>
    </row>
    <row r="31" spans="1:4" x14ac:dyDescent="0.2">
      <c r="A31" s="190"/>
      <c r="B31" s="190"/>
      <c r="C31" s="154"/>
      <c r="D31" s="170" t="str">
        <f>IF(A31&lt;&gt;"", INDEX('Overige toelichting'!$B$3:$B$10, MATCH(A31, 'Overige toelichting'!$A$3:$A$10, 0)), "")</f>
        <v/>
      </c>
    </row>
    <row r="32" spans="1:4" x14ac:dyDescent="0.2">
      <c r="A32" s="190"/>
      <c r="B32" s="190"/>
      <c r="C32" s="154"/>
      <c r="D32" s="170" t="str">
        <f>IF(A32&lt;&gt;"", INDEX('Overige toelichting'!$B$3:$B$10, MATCH(A32, 'Overige toelichting'!$A$3:$A$10, 0)), "")</f>
        <v/>
      </c>
    </row>
    <row r="33" spans="1:4" x14ac:dyDescent="0.2">
      <c r="A33" s="190"/>
      <c r="B33" s="190"/>
      <c r="C33" s="154"/>
      <c r="D33" s="170" t="str">
        <f>IF(A33&lt;&gt;"", INDEX('Overige toelichting'!$B$3:$B$10, MATCH(A33, 'Overige toelichting'!$A$3:$A$10, 0)), "")</f>
        <v/>
      </c>
    </row>
    <row r="34" spans="1:4" x14ac:dyDescent="0.2">
      <c r="A34" s="190"/>
      <c r="B34" s="190"/>
      <c r="C34" s="154"/>
      <c r="D34" s="170" t="str">
        <f>IF(A34&lt;&gt;"", INDEX('Overige toelichting'!$B$3:$B$10, MATCH(A34, 'Overige toelichting'!$A$3:$A$10, 0)), "")</f>
        <v/>
      </c>
    </row>
    <row r="35" spans="1:4" x14ac:dyDescent="0.2">
      <c r="A35" s="190"/>
      <c r="B35" s="190"/>
      <c r="C35" s="154"/>
      <c r="D35" s="170" t="str">
        <f>IF(A35&lt;&gt;"", INDEX('Overige toelichting'!$B$3:$B$10, MATCH(A35, 'Overige toelichting'!$A$3:$A$10, 0)), "")</f>
        <v/>
      </c>
    </row>
    <row r="36" spans="1:4" x14ac:dyDescent="0.2">
      <c r="A36" s="190"/>
      <c r="B36" s="190"/>
      <c r="C36" s="154"/>
      <c r="D36" s="170" t="str">
        <f>IF(A36&lt;&gt;"", INDEX('Overige toelichting'!$B$3:$B$10, MATCH(A36, 'Overige toelichting'!$A$3:$A$10, 0)), "")</f>
        <v/>
      </c>
    </row>
    <row r="37" spans="1:4" x14ac:dyDescent="0.2">
      <c r="A37" s="190"/>
      <c r="B37" s="190"/>
      <c r="C37" s="154"/>
      <c r="D37" s="170" t="str">
        <f>IF(A37&lt;&gt;"", INDEX('Overige toelichting'!$B$3:$B$10, MATCH(A37, 'Overige toelichting'!$A$3:$A$10, 0)), "")</f>
        <v/>
      </c>
    </row>
    <row r="38" spans="1:4" x14ac:dyDescent="0.2">
      <c r="A38" s="190"/>
      <c r="B38" s="190"/>
      <c r="C38" s="154"/>
      <c r="D38" s="170" t="str">
        <f>IF(A38&lt;&gt;"", INDEX('Overige toelichting'!$B$3:$B$10, MATCH(A38, 'Overige toelichting'!$A$3:$A$10, 0)), "")</f>
        <v/>
      </c>
    </row>
    <row r="39" spans="1:4" x14ac:dyDescent="0.2">
      <c r="A39" s="190"/>
      <c r="B39" s="190"/>
      <c r="C39" s="154"/>
      <c r="D39" s="170" t="str">
        <f>IF(A39&lt;&gt;"", INDEX('Overige toelichting'!$B$3:$B$10, MATCH(A39, 'Overige toelichting'!$A$3:$A$10, 0)), "")</f>
        <v/>
      </c>
    </row>
    <row r="40" spans="1:4" x14ac:dyDescent="0.2">
      <c r="A40" s="190"/>
      <c r="B40" s="190"/>
      <c r="C40" s="154"/>
      <c r="D40" s="170" t="str">
        <f>IF(A40&lt;&gt;"", INDEX('Overige toelichting'!$B$3:$B$10, MATCH(A40, 'Overige toelichting'!$A$3:$A$10, 0)), "")</f>
        <v/>
      </c>
    </row>
    <row r="41" spans="1:4" x14ac:dyDescent="0.2">
      <c r="A41" s="190"/>
      <c r="B41" s="190"/>
      <c r="C41" s="154"/>
      <c r="D41" s="170" t="str">
        <f>IF(A41&lt;&gt;"", INDEX('Overige toelichting'!$B$3:$B$10, MATCH(A41, 'Overige toelichting'!$A$3:$A$10, 0)), "")</f>
        <v/>
      </c>
    </row>
    <row r="42" spans="1:4" x14ac:dyDescent="0.2">
      <c r="A42" s="190"/>
      <c r="B42" s="190"/>
      <c r="C42" s="154"/>
      <c r="D42" s="170" t="str">
        <f>IF(A42&lt;&gt;"", INDEX('Overige toelichting'!$B$3:$B$10, MATCH(A42, 'Overige toelichting'!$A$3:$A$10, 0)), "")</f>
        <v/>
      </c>
    </row>
    <row r="43" spans="1:4" x14ac:dyDescent="0.2">
      <c r="A43" s="190"/>
      <c r="B43" s="190"/>
      <c r="C43" s="154"/>
      <c r="D43" s="170" t="str">
        <f>IF(A43&lt;&gt;"", INDEX('Overige toelichting'!$B$3:$B$10, MATCH(A43, 'Overige toelichting'!$A$3:$A$10, 0)), "")</f>
        <v/>
      </c>
    </row>
    <row r="44" spans="1:4" x14ac:dyDescent="0.2">
      <c r="A44" s="190"/>
      <c r="B44" s="190"/>
      <c r="C44" s="154"/>
      <c r="D44" s="170" t="str">
        <f>IF(A44&lt;&gt;"", INDEX('Overige toelichting'!$B$3:$B$10, MATCH(A44, 'Overige toelichting'!$A$3:$A$10, 0)), "")</f>
        <v/>
      </c>
    </row>
    <row r="45" spans="1:4" x14ac:dyDescent="0.2">
      <c r="A45" s="190"/>
      <c r="B45" s="190"/>
      <c r="C45" s="154"/>
      <c r="D45" s="170" t="str">
        <f>IF(A45&lt;&gt;"", INDEX('Overige toelichting'!$B$3:$B$10, MATCH(A45, 'Overige toelichting'!$A$3:$A$10, 0)), "")</f>
        <v/>
      </c>
    </row>
    <row r="46" spans="1:4" x14ac:dyDescent="0.2">
      <c r="A46" s="190"/>
      <c r="B46" s="190"/>
      <c r="C46" s="154"/>
      <c r="D46" s="170" t="str">
        <f>IF(A46&lt;&gt;"", INDEX('Overige toelichting'!$B$3:$B$10, MATCH(A46, 'Overige toelichting'!$A$3:$A$10, 0)), "")</f>
        <v/>
      </c>
    </row>
    <row r="47" spans="1:4" x14ac:dyDescent="0.2">
      <c r="A47" s="190"/>
      <c r="B47" s="190"/>
      <c r="C47" s="154"/>
      <c r="D47" s="170" t="str">
        <f>IF(A47&lt;&gt;"", INDEX('Overige toelichting'!$B$3:$B$10, MATCH(A47, 'Overige toelichting'!$A$3:$A$10, 0)), "")</f>
        <v/>
      </c>
    </row>
    <row r="48" spans="1:4" x14ac:dyDescent="0.2">
      <c r="A48" s="190"/>
      <c r="B48" s="190"/>
      <c r="C48" s="154"/>
      <c r="D48" s="170" t="str">
        <f>IF(A48&lt;&gt;"", INDEX('Overige toelichting'!$B$3:$B$10, MATCH(A48, 'Overige toelichting'!$A$3:$A$10, 0)), "")</f>
        <v/>
      </c>
    </row>
    <row r="49" spans="1:4" x14ac:dyDescent="0.2">
      <c r="A49" s="190"/>
      <c r="B49" s="190"/>
      <c r="C49" s="154"/>
      <c r="D49" s="170" t="str">
        <f>IF(A49&lt;&gt;"", INDEX('Overige toelichting'!$B$3:$B$10, MATCH(A49, 'Overige toelichting'!$A$3:$A$10, 0)), "")</f>
        <v/>
      </c>
    </row>
    <row r="50" spans="1:4" x14ac:dyDescent="0.2">
      <c r="A50" s="190"/>
      <c r="B50" s="190"/>
      <c r="C50" s="154"/>
      <c r="D50" s="170" t="str">
        <f>IF(A50&lt;&gt;"", INDEX('Overige toelichting'!$B$3:$B$10, MATCH(A50, 'Overige toelichting'!$A$3:$A$10, 0)), "")</f>
        <v/>
      </c>
    </row>
    <row r="51" spans="1:4" x14ac:dyDescent="0.2">
      <c r="A51" s="190"/>
      <c r="B51" s="190"/>
      <c r="C51" s="154"/>
      <c r="D51" s="170" t="str">
        <f>IF(A51&lt;&gt;"", INDEX('Overige toelichting'!$B$3:$B$10, MATCH(A51, 'Overige toelichting'!$A$3:$A$10, 0)), "")</f>
        <v/>
      </c>
    </row>
    <row r="52" spans="1:4" x14ac:dyDescent="0.2">
      <c r="A52" s="190"/>
      <c r="B52" s="190"/>
      <c r="C52" s="154"/>
      <c r="D52" s="170" t="str">
        <f>IF(A52&lt;&gt;"", INDEX('Overige toelichting'!$B$3:$B$10, MATCH(A52, 'Overige toelichting'!$A$3:$A$10, 0)), "")</f>
        <v/>
      </c>
    </row>
    <row r="53" spans="1:4" x14ac:dyDescent="0.2">
      <c r="A53" s="190"/>
      <c r="B53" s="190"/>
      <c r="C53" s="154"/>
      <c r="D53" s="170" t="str">
        <f>IF(A53&lt;&gt;"", INDEX('Overige toelichting'!$B$3:$B$10, MATCH(A53, 'Overige toelichting'!$A$3:$A$10, 0)), "")</f>
        <v/>
      </c>
    </row>
    <row r="54" spans="1:4" x14ac:dyDescent="0.2">
      <c r="A54" s="190"/>
      <c r="B54" s="190"/>
      <c r="C54" s="154"/>
      <c r="D54" s="170" t="str">
        <f>IF(A54&lt;&gt;"", INDEX('Overige toelichting'!$B$3:$B$10, MATCH(A54, 'Overige toelichting'!$A$3:$A$10, 0)), "")</f>
        <v/>
      </c>
    </row>
    <row r="55" spans="1:4" x14ac:dyDescent="0.2">
      <c r="A55" s="190"/>
      <c r="B55" s="190"/>
      <c r="C55" s="154"/>
      <c r="D55" s="170" t="str">
        <f>IF(A55&lt;&gt;"", INDEX('Overige toelichting'!$B$3:$B$10, MATCH(A55, 'Overige toelichting'!$A$3:$A$10, 0)), "")</f>
        <v/>
      </c>
    </row>
    <row r="56" spans="1:4" x14ac:dyDescent="0.2">
      <c r="A56" s="190"/>
      <c r="B56" s="190"/>
      <c r="C56" s="154"/>
      <c r="D56" s="170" t="str">
        <f>IF(A56&lt;&gt;"", INDEX('Overige toelichting'!$B$3:$B$10, MATCH(A56, 'Overige toelichting'!$A$3:$A$10, 0)), "")</f>
        <v/>
      </c>
    </row>
    <row r="57" spans="1:4" x14ac:dyDescent="0.2">
      <c r="A57" s="190"/>
      <c r="B57" s="190"/>
      <c r="C57" s="154"/>
      <c r="D57" s="170" t="str">
        <f>IF(A57&lt;&gt;"", INDEX('Overige toelichting'!$B$3:$B$10, MATCH(A57, 'Overige toelichting'!$A$3:$A$10, 0)), "")</f>
        <v/>
      </c>
    </row>
    <row r="58" spans="1:4" x14ac:dyDescent="0.2">
      <c r="A58" s="190"/>
      <c r="B58" s="190"/>
      <c r="C58" s="154"/>
      <c r="D58" s="170" t="str">
        <f>IF(A58&lt;&gt;"", INDEX('Overige toelichting'!$B$3:$B$10, MATCH(A58, 'Overige toelichting'!$A$3:$A$10, 0)), "")</f>
        <v/>
      </c>
    </row>
    <row r="59" spans="1:4" x14ac:dyDescent="0.2">
      <c r="A59" s="190"/>
      <c r="B59" s="190"/>
      <c r="C59" s="154"/>
      <c r="D59" s="170" t="str">
        <f>IF(A59&lt;&gt;"", INDEX('Overige toelichting'!$B$3:$B$10, MATCH(A59, 'Overige toelichting'!$A$3:$A$10, 0)), "")</f>
        <v/>
      </c>
    </row>
    <row r="60" spans="1:4" x14ac:dyDescent="0.2">
      <c r="A60" s="190"/>
      <c r="B60" s="190"/>
      <c r="C60" s="154"/>
      <c r="D60" s="170" t="str">
        <f>IF(A60&lt;&gt;"", INDEX('Overige toelichting'!$B$3:$B$10, MATCH(A60, 'Overige toelichting'!$A$3:$A$10, 0)), "")</f>
        <v/>
      </c>
    </row>
    <row r="61" spans="1:4" x14ac:dyDescent="0.2">
      <c r="A61" s="84"/>
    </row>
    <row r="62" spans="1:4" x14ac:dyDescent="0.2">
      <c r="A62" s="1" t="s">
        <v>336</v>
      </c>
    </row>
    <row r="63" spans="1:4" hidden="1" x14ac:dyDescent="0.2">
      <c r="A63" s="84"/>
    </row>
    <row r="64" spans="1:4" hidden="1" x14ac:dyDescent="0.2">
      <c r="A64" s="84"/>
    </row>
    <row r="65" spans="1:1" hidden="1" x14ac:dyDescent="0.2">
      <c r="A65" s="84"/>
    </row>
    <row r="66" spans="1:1" hidden="1" x14ac:dyDescent="0.2">
      <c r="A66" s="10"/>
    </row>
    <row r="67" spans="1:1" hidden="1" x14ac:dyDescent="0.2">
      <c r="A67" s="10"/>
    </row>
    <row r="68" spans="1:1" hidden="1" x14ac:dyDescent="0.2">
      <c r="A68" s="10"/>
    </row>
    <row r="69" spans="1:1" hidden="1" x14ac:dyDescent="0.2">
      <c r="A69" s="10"/>
    </row>
    <row r="70" spans="1:1" hidden="1" x14ac:dyDescent="0.2">
      <c r="A70" s="103"/>
    </row>
    <row r="71" spans="1:1" hidden="1" x14ac:dyDescent="0.2">
      <c r="A71" s="103"/>
    </row>
    <row r="72" spans="1:1" hidden="1" x14ac:dyDescent="0.2">
      <c r="A72" s="103"/>
    </row>
    <row r="73" spans="1:1" hidden="1" x14ac:dyDescent="0.2">
      <c r="A73" s="32"/>
    </row>
    <row r="74" spans="1:1" hidden="1" x14ac:dyDescent="0.2">
      <c r="A74" s="10"/>
    </row>
    <row r="75" spans="1:1" hidden="1" x14ac:dyDescent="0.2">
      <c r="A75" s="10"/>
    </row>
    <row r="76" spans="1:1" hidden="1" x14ac:dyDescent="0.2">
      <c r="A76" s="10"/>
    </row>
    <row r="77" spans="1:1" hidden="1" x14ac:dyDescent="0.2">
      <c r="A77" s="10"/>
    </row>
    <row r="78" spans="1:1" hidden="1" x14ac:dyDescent="0.2">
      <c r="A78" s="10"/>
    </row>
    <row r="79" spans="1:1" hidden="1" x14ac:dyDescent="0.2">
      <c r="A79" s="10"/>
    </row>
    <row r="80" spans="1:1" hidden="1" x14ac:dyDescent="0.2">
      <c r="A80" s="10"/>
    </row>
    <row r="81" spans="1:1" hidden="1" x14ac:dyDescent="0.2">
      <c r="A81" s="10"/>
    </row>
    <row r="82" spans="1:1" hidden="1" x14ac:dyDescent="0.2">
      <c r="A82" s="10"/>
    </row>
    <row r="83" spans="1:1" hidden="1" x14ac:dyDescent="0.2">
      <c r="A83" s="10"/>
    </row>
    <row r="84" spans="1:1" hidden="1" x14ac:dyDescent="0.2">
      <c r="A84" s="10"/>
    </row>
    <row r="85" spans="1:1" hidden="1" x14ac:dyDescent="0.2">
      <c r="A85" s="10"/>
    </row>
    <row r="86" spans="1:1" hidden="1" x14ac:dyDescent="0.2">
      <c r="A86" s="10"/>
    </row>
    <row r="87" spans="1:1" hidden="1" x14ac:dyDescent="0.2">
      <c r="A87" s="10"/>
    </row>
    <row r="88" spans="1:1" hidden="1" x14ac:dyDescent="0.2">
      <c r="A88" s="10"/>
    </row>
    <row r="89" spans="1:1" hidden="1" x14ac:dyDescent="0.2">
      <c r="A89" s="10"/>
    </row>
  </sheetData>
  <sheetProtection algorithmName="SHA-512" hashValue="4qC6oxWUt68KejbDkupOMk25O5bcYio3NDVrJMAdlX+GAv5Z6XAZKN5K71on829Y+mFFl4AdPwXrhXKAvuYLzA==" saltValue="1YR8ZsLKiPYKKs9zZZGteQ==" spinCount="100000" sheet="1" objects="1" scenarios="1" formatColumns="0" formatRows="0"/>
  <mergeCells count="1">
    <mergeCell ref="A1:C1"/>
  </mergeCells>
  <pageMargins left="0.7" right="0.7" top="0.75" bottom="0.75" header="0.3" footer="0.3"/>
  <pageSetup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E11AC3-086E-4AEB-B834-D41C681B9E7F}">
          <x14:formula1>
            <xm:f>'Overige toelichting'!$A$3:$A$10</xm:f>
          </x14:formula1>
          <xm:sqref>A5:A60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D62"/>
  <sheetViews>
    <sheetView zoomScaleNormal="100" workbookViewId="0">
      <selection activeCell="A5" sqref="A5"/>
    </sheetView>
  </sheetViews>
  <sheetFormatPr defaultColWidth="0" defaultRowHeight="12.75" zeroHeight="1" x14ac:dyDescent="0.2"/>
  <cols>
    <col min="1" max="2" width="66.140625" style="1" customWidth="1"/>
    <col min="3" max="3" width="16.7109375" style="1" customWidth="1"/>
    <col min="4" max="4" width="15.140625" style="170" hidden="1" customWidth="1"/>
    <col min="5" max="16384" width="9.140625" style="1" hidden="1"/>
  </cols>
  <sheetData>
    <row r="1" spans="1:4" x14ac:dyDescent="0.2">
      <c r="A1" s="194" t="s">
        <v>331</v>
      </c>
      <c r="B1" s="195"/>
      <c r="C1" s="195"/>
    </row>
    <row r="2" spans="1:4" x14ac:dyDescent="0.2">
      <c r="A2" s="84"/>
    </row>
    <row r="3" spans="1:4" x14ac:dyDescent="0.2">
      <c r="A3" s="166"/>
      <c r="B3" s="167"/>
      <c r="C3" s="87" t="s">
        <v>32</v>
      </c>
    </row>
    <row r="4" spans="1:4" x14ac:dyDescent="0.2">
      <c r="A4" s="85" t="s">
        <v>309</v>
      </c>
      <c r="B4" s="86" t="s">
        <v>310</v>
      </c>
      <c r="C4" s="87" t="s">
        <v>246</v>
      </c>
      <c r="D4" s="170" t="s">
        <v>334</v>
      </c>
    </row>
    <row r="5" spans="1:4" x14ac:dyDescent="0.2">
      <c r="A5" s="190"/>
      <c r="B5" s="190"/>
      <c r="C5" s="155"/>
      <c r="D5" s="170" t="str">
        <f>IF(A5&lt;&gt;"", INDEX('Overige toelichting'!$B$15:$B$20, MATCH(A5, 'Overige toelichting'!$A$15:$A$20, 0)), "")</f>
        <v/>
      </c>
    </row>
    <row r="6" spans="1:4" x14ac:dyDescent="0.2">
      <c r="A6" s="190"/>
      <c r="B6" s="190"/>
      <c r="C6" s="154"/>
      <c r="D6" s="170" t="str">
        <f>IF(A6&lt;&gt;"", INDEX('Overige toelichting'!$B$15:$B$20, MATCH(A6, 'Overige toelichting'!$A$15:$A$20, 0)), "")</f>
        <v/>
      </c>
    </row>
    <row r="7" spans="1:4" x14ac:dyDescent="0.2">
      <c r="A7" s="190"/>
      <c r="B7" s="190"/>
      <c r="C7" s="154"/>
      <c r="D7" s="170" t="str">
        <f>IF(A7&lt;&gt;"", INDEX('Overige toelichting'!$B$15:$B$20, MATCH(A7, 'Overige toelichting'!$A$15:$A$20, 0)), "")</f>
        <v/>
      </c>
    </row>
    <row r="8" spans="1:4" x14ac:dyDescent="0.2">
      <c r="A8" s="190"/>
      <c r="B8" s="190"/>
      <c r="C8" s="154"/>
      <c r="D8" s="170" t="str">
        <f>IF(A8&lt;&gt;"", INDEX('Overige toelichting'!$B$15:$B$20, MATCH(A8, 'Overige toelichting'!$A$15:$A$20, 0)), "")</f>
        <v/>
      </c>
    </row>
    <row r="9" spans="1:4" x14ac:dyDescent="0.2">
      <c r="A9" s="190"/>
      <c r="B9" s="190"/>
      <c r="C9" s="154"/>
      <c r="D9" s="170" t="str">
        <f>IF(A9&lt;&gt;"", INDEX('Overige toelichting'!$B$15:$B$20, MATCH(A9, 'Overige toelichting'!$A$15:$A$20, 0)), "")</f>
        <v/>
      </c>
    </row>
    <row r="10" spans="1:4" x14ac:dyDescent="0.2">
      <c r="A10" s="190"/>
      <c r="B10" s="190"/>
      <c r="C10" s="154"/>
      <c r="D10" s="170" t="str">
        <f>IF(A10&lt;&gt;"", INDEX('Overige toelichting'!$B$15:$B$20, MATCH(A10, 'Overige toelichting'!$A$15:$A$20, 0)), "")</f>
        <v/>
      </c>
    </row>
    <row r="11" spans="1:4" x14ac:dyDescent="0.2">
      <c r="A11" s="190"/>
      <c r="B11" s="190"/>
      <c r="C11" s="154"/>
      <c r="D11" s="170" t="str">
        <f>IF(A11&lt;&gt;"", INDEX('Overige toelichting'!$B$15:$B$20, MATCH(A11, 'Overige toelichting'!$A$15:$A$20, 0)), "")</f>
        <v/>
      </c>
    </row>
    <row r="12" spans="1:4" x14ac:dyDescent="0.2">
      <c r="A12" s="190"/>
      <c r="B12" s="190"/>
      <c r="C12" s="154"/>
      <c r="D12" s="170" t="str">
        <f>IF(A12&lt;&gt;"", INDEX('Overige toelichting'!$B$15:$B$20, MATCH(A12, 'Overige toelichting'!$A$15:$A$20, 0)), "")</f>
        <v/>
      </c>
    </row>
    <row r="13" spans="1:4" x14ac:dyDescent="0.2">
      <c r="A13" s="190"/>
      <c r="B13" s="190"/>
      <c r="C13" s="154"/>
      <c r="D13" s="170" t="str">
        <f>IF(A13&lt;&gt;"", INDEX('Overige toelichting'!$B$15:$B$20, MATCH(A13, 'Overige toelichting'!$A$15:$A$20, 0)), "")</f>
        <v/>
      </c>
    </row>
    <row r="14" spans="1:4" x14ac:dyDescent="0.2">
      <c r="A14" s="190"/>
      <c r="B14" s="190"/>
      <c r="C14" s="154"/>
      <c r="D14" s="170" t="str">
        <f>IF(A14&lt;&gt;"", INDEX('Overige toelichting'!$B$15:$B$20, MATCH(A14, 'Overige toelichting'!$A$15:$A$20, 0)), "")</f>
        <v/>
      </c>
    </row>
    <row r="15" spans="1:4" x14ac:dyDescent="0.2">
      <c r="A15" s="190"/>
      <c r="B15" s="190"/>
      <c r="C15" s="154"/>
      <c r="D15" s="170" t="str">
        <f>IF(A15&lt;&gt;"", INDEX('Overige toelichting'!$B$15:$B$20, MATCH(A15, 'Overige toelichting'!$A$15:$A$20, 0)), "")</f>
        <v/>
      </c>
    </row>
    <row r="16" spans="1:4" x14ac:dyDescent="0.2">
      <c r="A16" s="190"/>
      <c r="B16" s="190"/>
      <c r="C16" s="154"/>
      <c r="D16" s="170" t="str">
        <f>IF(A16&lt;&gt;"", INDEX('Overige toelichting'!$B$15:$B$20, MATCH(A16, 'Overige toelichting'!$A$15:$A$20, 0)), "")</f>
        <v/>
      </c>
    </row>
    <row r="17" spans="1:4" x14ac:dyDescent="0.2">
      <c r="A17" s="190"/>
      <c r="B17" s="190"/>
      <c r="C17" s="154"/>
      <c r="D17" s="170" t="str">
        <f>IF(A17&lt;&gt;"", INDEX('Overige toelichting'!$B$15:$B$20, MATCH(A17, 'Overige toelichting'!$A$15:$A$20, 0)), "")</f>
        <v/>
      </c>
    </row>
    <row r="18" spans="1:4" x14ac:dyDescent="0.2">
      <c r="A18" s="190"/>
      <c r="B18" s="190"/>
      <c r="C18" s="154"/>
      <c r="D18" s="170" t="str">
        <f>IF(A18&lt;&gt;"", INDEX('Overige toelichting'!$B$15:$B$20, MATCH(A18, 'Overige toelichting'!$A$15:$A$20, 0)), "")</f>
        <v/>
      </c>
    </row>
    <row r="19" spans="1:4" x14ac:dyDescent="0.2">
      <c r="A19" s="190"/>
      <c r="B19" s="190"/>
      <c r="C19" s="154"/>
      <c r="D19" s="170" t="str">
        <f>IF(A19&lt;&gt;"", INDEX('Overige toelichting'!$B$15:$B$20, MATCH(A19, 'Overige toelichting'!$A$15:$A$20, 0)), "")</f>
        <v/>
      </c>
    </row>
    <row r="20" spans="1:4" x14ac:dyDescent="0.2">
      <c r="A20" s="190"/>
      <c r="B20" s="190"/>
      <c r="C20" s="154"/>
      <c r="D20" s="170" t="str">
        <f>IF(A20&lt;&gt;"", INDEX('Overige toelichting'!$B$15:$B$20, MATCH(A20, 'Overige toelichting'!$A$15:$A$20, 0)), "")</f>
        <v/>
      </c>
    </row>
    <row r="21" spans="1:4" x14ac:dyDescent="0.2">
      <c r="A21" s="190"/>
      <c r="B21" s="190"/>
      <c r="C21" s="154"/>
      <c r="D21" s="170" t="str">
        <f>IF(A21&lt;&gt;"", INDEX('Overige toelichting'!$B$15:$B$20, MATCH(A21, 'Overige toelichting'!$A$15:$A$20, 0)), "")</f>
        <v/>
      </c>
    </row>
    <row r="22" spans="1:4" x14ac:dyDescent="0.2">
      <c r="A22" s="190"/>
      <c r="B22" s="190"/>
      <c r="C22" s="154"/>
      <c r="D22" s="170" t="str">
        <f>IF(A22&lt;&gt;"", INDEX('Overige toelichting'!$B$15:$B$20, MATCH(A22, 'Overige toelichting'!$A$15:$A$20, 0)), "")</f>
        <v/>
      </c>
    </row>
    <row r="23" spans="1:4" x14ac:dyDescent="0.2">
      <c r="A23" s="190"/>
      <c r="B23" s="190"/>
      <c r="C23" s="154"/>
      <c r="D23" s="170" t="str">
        <f>IF(A23&lt;&gt;"", INDEX('Overige toelichting'!$B$15:$B$20, MATCH(A23, 'Overige toelichting'!$A$15:$A$20, 0)), "")</f>
        <v/>
      </c>
    </row>
    <row r="24" spans="1:4" x14ac:dyDescent="0.2">
      <c r="A24" s="190"/>
      <c r="B24" s="190"/>
      <c r="C24" s="154"/>
      <c r="D24" s="170" t="str">
        <f>IF(A24&lt;&gt;"", INDEX('Overige toelichting'!$B$15:$B$20, MATCH(A24, 'Overige toelichting'!$A$15:$A$20, 0)), "")</f>
        <v/>
      </c>
    </row>
    <row r="25" spans="1:4" x14ac:dyDescent="0.2">
      <c r="A25" s="190"/>
      <c r="B25" s="190"/>
      <c r="C25" s="154"/>
      <c r="D25" s="170" t="str">
        <f>IF(A25&lt;&gt;"", INDEX('Overige toelichting'!$B$15:$B$20, MATCH(A25, 'Overige toelichting'!$A$15:$A$20, 0)), "")</f>
        <v/>
      </c>
    </row>
    <row r="26" spans="1:4" x14ac:dyDescent="0.2">
      <c r="A26" s="190"/>
      <c r="B26" s="190"/>
      <c r="C26" s="154"/>
      <c r="D26" s="170" t="str">
        <f>IF(A26&lt;&gt;"", INDEX('Overige toelichting'!$B$15:$B$20, MATCH(A26, 'Overige toelichting'!$A$15:$A$20, 0)), "")</f>
        <v/>
      </c>
    </row>
    <row r="27" spans="1:4" x14ac:dyDescent="0.2">
      <c r="A27" s="190"/>
      <c r="B27" s="190"/>
      <c r="C27" s="154"/>
      <c r="D27" s="170" t="str">
        <f>IF(A27&lt;&gt;"", INDEX('Overige toelichting'!$B$15:$B$20, MATCH(A27, 'Overige toelichting'!$A$15:$A$20, 0)), "")</f>
        <v/>
      </c>
    </row>
    <row r="28" spans="1:4" x14ac:dyDescent="0.2">
      <c r="A28" s="190"/>
      <c r="B28" s="190"/>
      <c r="C28" s="154"/>
      <c r="D28" s="170" t="str">
        <f>IF(A28&lt;&gt;"", INDEX('Overige toelichting'!$B$15:$B$20, MATCH(A28, 'Overige toelichting'!$A$15:$A$20, 0)), "")</f>
        <v/>
      </c>
    </row>
    <row r="29" spans="1:4" x14ac:dyDescent="0.2">
      <c r="A29" s="190"/>
      <c r="B29" s="190"/>
      <c r="C29" s="154"/>
      <c r="D29" s="170" t="str">
        <f>IF(A29&lt;&gt;"", INDEX('Overige toelichting'!$B$15:$B$20, MATCH(A29, 'Overige toelichting'!$A$15:$A$20, 0)), "")</f>
        <v/>
      </c>
    </row>
    <row r="30" spans="1:4" x14ac:dyDescent="0.2">
      <c r="A30" s="190"/>
      <c r="B30" s="190"/>
      <c r="C30" s="154"/>
      <c r="D30" s="170" t="str">
        <f>IF(A30&lt;&gt;"", INDEX('Overige toelichting'!$B$15:$B$20, MATCH(A30, 'Overige toelichting'!$A$15:$A$20, 0)), "")</f>
        <v/>
      </c>
    </row>
    <row r="31" spans="1:4" x14ac:dyDescent="0.2">
      <c r="A31" s="190"/>
      <c r="B31" s="190"/>
      <c r="C31" s="154"/>
      <c r="D31" s="170" t="str">
        <f>IF(A31&lt;&gt;"", INDEX('Overige toelichting'!$B$15:$B$20, MATCH(A31, 'Overige toelichting'!$A$15:$A$20, 0)), "")</f>
        <v/>
      </c>
    </row>
    <row r="32" spans="1:4" x14ac:dyDescent="0.2">
      <c r="A32" s="190"/>
      <c r="B32" s="190"/>
      <c r="C32" s="154"/>
      <c r="D32" s="170" t="str">
        <f>IF(A32&lt;&gt;"", INDEX('Overige toelichting'!$B$15:$B$20, MATCH(A32, 'Overige toelichting'!$A$15:$A$20, 0)), "")</f>
        <v/>
      </c>
    </row>
    <row r="33" spans="1:4" x14ac:dyDescent="0.2">
      <c r="A33" s="190"/>
      <c r="B33" s="190"/>
      <c r="C33" s="154"/>
      <c r="D33" s="170" t="str">
        <f>IF(A33&lt;&gt;"", INDEX('Overige toelichting'!$B$15:$B$20, MATCH(A33, 'Overige toelichting'!$A$15:$A$20, 0)), "")</f>
        <v/>
      </c>
    </row>
    <row r="34" spans="1:4" x14ac:dyDescent="0.2">
      <c r="A34" s="190"/>
      <c r="B34" s="190"/>
      <c r="C34" s="154"/>
      <c r="D34" s="170" t="str">
        <f>IF(A34&lt;&gt;"", INDEX('Overige toelichting'!$B$15:$B$20, MATCH(A34, 'Overige toelichting'!$A$15:$A$20, 0)), "")</f>
        <v/>
      </c>
    </row>
    <row r="35" spans="1:4" x14ac:dyDescent="0.2">
      <c r="A35" s="190"/>
      <c r="B35" s="190"/>
      <c r="C35" s="154"/>
      <c r="D35" s="170" t="str">
        <f>IF(A35&lt;&gt;"", INDEX('Overige toelichting'!$B$15:$B$20, MATCH(A35, 'Overige toelichting'!$A$15:$A$20, 0)), "")</f>
        <v/>
      </c>
    </row>
    <row r="36" spans="1:4" x14ac:dyDescent="0.2">
      <c r="A36" s="190"/>
      <c r="B36" s="190"/>
      <c r="C36" s="154"/>
      <c r="D36" s="170" t="str">
        <f>IF(A36&lt;&gt;"", INDEX('Overige toelichting'!$B$15:$B$20, MATCH(A36, 'Overige toelichting'!$A$15:$A$20, 0)), "")</f>
        <v/>
      </c>
    </row>
    <row r="37" spans="1:4" x14ac:dyDescent="0.2">
      <c r="A37" s="190"/>
      <c r="B37" s="190"/>
      <c r="C37" s="154"/>
      <c r="D37" s="170" t="str">
        <f>IF(A37&lt;&gt;"", INDEX('Overige toelichting'!$B$15:$B$20, MATCH(A37, 'Overige toelichting'!$A$15:$A$20, 0)), "")</f>
        <v/>
      </c>
    </row>
    <row r="38" spans="1:4" x14ac:dyDescent="0.2">
      <c r="A38" s="190"/>
      <c r="B38" s="190"/>
      <c r="C38" s="154"/>
      <c r="D38" s="170" t="str">
        <f>IF(A38&lt;&gt;"", INDEX('Overige toelichting'!$B$15:$B$20, MATCH(A38, 'Overige toelichting'!$A$15:$A$20, 0)), "")</f>
        <v/>
      </c>
    </row>
    <row r="39" spans="1:4" x14ac:dyDescent="0.2">
      <c r="A39" s="190"/>
      <c r="B39" s="190"/>
      <c r="C39" s="154"/>
      <c r="D39" s="170" t="str">
        <f>IF(A39&lt;&gt;"", INDEX('Overige toelichting'!$B$15:$B$20, MATCH(A39, 'Overige toelichting'!$A$15:$A$20, 0)), "")</f>
        <v/>
      </c>
    </row>
    <row r="40" spans="1:4" x14ac:dyDescent="0.2">
      <c r="A40" s="190"/>
      <c r="B40" s="190"/>
      <c r="C40" s="154"/>
      <c r="D40" s="170" t="str">
        <f>IF(A40&lt;&gt;"", INDEX('Overige toelichting'!$B$15:$B$20, MATCH(A40, 'Overige toelichting'!$A$15:$A$20, 0)), "")</f>
        <v/>
      </c>
    </row>
    <row r="41" spans="1:4" x14ac:dyDescent="0.2">
      <c r="A41" s="190"/>
      <c r="B41" s="190"/>
      <c r="C41" s="154"/>
      <c r="D41" s="170" t="str">
        <f>IF(A41&lt;&gt;"", INDEX('Overige toelichting'!$B$15:$B$20, MATCH(A41, 'Overige toelichting'!$A$15:$A$20, 0)), "")</f>
        <v/>
      </c>
    </row>
    <row r="42" spans="1:4" x14ac:dyDescent="0.2">
      <c r="A42" s="190"/>
      <c r="B42" s="190"/>
      <c r="C42" s="154"/>
      <c r="D42" s="170" t="str">
        <f>IF(A42&lt;&gt;"", INDEX('Overige toelichting'!$B$15:$B$20, MATCH(A42, 'Overige toelichting'!$A$15:$A$20, 0)), "")</f>
        <v/>
      </c>
    </row>
    <row r="43" spans="1:4" x14ac:dyDescent="0.2">
      <c r="A43" s="190"/>
      <c r="B43" s="190"/>
      <c r="C43" s="154"/>
      <c r="D43" s="170" t="str">
        <f>IF(A43&lt;&gt;"", INDEX('Overige toelichting'!$B$15:$B$20, MATCH(A43, 'Overige toelichting'!$A$15:$A$20, 0)), "")</f>
        <v/>
      </c>
    </row>
    <row r="44" spans="1:4" x14ac:dyDescent="0.2">
      <c r="A44" s="190"/>
      <c r="B44" s="190"/>
      <c r="C44" s="154"/>
      <c r="D44" s="170" t="str">
        <f>IF(A44&lt;&gt;"", INDEX('Overige toelichting'!$B$15:$B$20, MATCH(A44, 'Overige toelichting'!$A$15:$A$20, 0)), "")</f>
        <v/>
      </c>
    </row>
    <row r="45" spans="1:4" x14ac:dyDescent="0.2">
      <c r="A45" s="190"/>
      <c r="B45" s="190"/>
      <c r="C45" s="154"/>
      <c r="D45" s="170" t="str">
        <f>IF(A45&lt;&gt;"", INDEX('Overige toelichting'!$B$15:$B$20, MATCH(A45, 'Overige toelichting'!$A$15:$A$20, 0)), "")</f>
        <v/>
      </c>
    </row>
    <row r="46" spans="1:4" x14ac:dyDescent="0.2">
      <c r="A46" s="190"/>
      <c r="B46" s="190"/>
      <c r="C46" s="154"/>
      <c r="D46" s="170" t="str">
        <f>IF(A46&lt;&gt;"", INDEX('Overige toelichting'!$B$15:$B$20, MATCH(A46, 'Overige toelichting'!$A$15:$A$20, 0)), "")</f>
        <v/>
      </c>
    </row>
    <row r="47" spans="1:4" x14ac:dyDescent="0.2">
      <c r="A47" s="190"/>
      <c r="B47" s="190"/>
      <c r="C47" s="154"/>
      <c r="D47" s="170" t="str">
        <f>IF(A47&lt;&gt;"", INDEX('Overige toelichting'!$B$15:$B$20, MATCH(A47, 'Overige toelichting'!$A$15:$A$20, 0)), "")</f>
        <v/>
      </c>
    </row>
    <row r="48" spans="1:4" x14ac:dyDescent="0.2">
      <c r="A48" s="190"/>
      <c r="B48" s="190"/>
      <c r="C48" s="154"/>
      <c r="D48" s="170" t="str">
        <f>IF(A48&lt;&gt;"", INDEX('Overige toelichting'!$B$15:$B$20, MATCH(A48, 'Overige toelichting'!$A$15:$A$20, 0)), "")</f>
        <v/>
      </c>
    </row>
    <row r="49" spans="1:4" x14ac:dyDescent="0.2">
      <c r="A49" s="190"/>
      <c r="B49" s="190"/>
      <c r="C49" s="154"/>
      <c r="D49" s="170" t="str">
        <f>IF(A49&lt;&gt;"", INDEX('Overige toelichting'!$B$15:$B$20, MATCH(A49, 'Overige toelichting'!$A$15:$A$20, 0)), "")</f>
        <v/>
      </c>
    </row>
    <row r="50" spans="1:4" x14ac:dyDescent="0.2">
      <c r="A50" s="190"/>
      <c r="B50" s="190"/>
      <c r="C50" s="154"/>
      <c r="D50" s="170" t="str">
        <f>IF(A50&lt;&gt;"", INDEX('Overige toelichting'!$B$15:$B$20, MATCH(A50, 'Overige toelichting'!$A$15:$A$20, 0)), "")</f>
        <v/>
      </c>
    </row>
    <row r="51" spans="1:4" x14ac:dyDescent="0.2">
      <c r="A51" s="190"/>
      <c r="B51" s="190"/>
      <c r="C51" s="154"/>
      <c r="D51" s="170" t="str">
        <f>IF(A51&lt;&gt;"", INDEX('Overige toelichting'!$B$15:$B$20, MATCH(A51, 'Overige toelichting'!$A$15:$A$20, 0)), "")</f>
        <v/>
      </c>
    </row>
    <row r="52" spans="1:4" x14ac:dyDescent="0.2">
      <c r="A52" s="190"/>
      <c r="B52" s="190"/>
      <c r="C52" s="154"/>
      <c r="D52" s="170" t="str">
        <f>IF(A52&lt;&gt;"", INDEX('Overige toelichting'!$B$15:$B$20, MATCH(A52, 'Overige toelichting'!$A$15:$A$20, 0)), "")</f>
        <v/>
      </c>
    </row>
    <row r="53" spans="1:4" x14ac:dyDescent="0.2">
      <c r="A53" s="190"/>
      <c r="B53" s="190"/>
      <c r="C53" s="154"/>
      <c r="D53" s="170" t="str">
        <f>IF(A53&lt;&gt;"", INDEX('Overige toelichting'!$B$15:$B$20, MATCH(A53, 'Overige toelichting'!$A$15:$A$20, 0)), "")</f>
        <v/>
      </c>
    </row>
    <row r="54" spans="1:4" x14ac:dyDescent="0.2">
      <c r="A54" s="190"/>
      <c r="B54" s="190"/>
      <c r="C54" s="154"/>
      <c r="D54" s="170" t="str">
        <f>IF(A54&lt;&gt;"", INDEX('Overige toelichting'!$B$15:$B$20, MATCH(A54, 'Overige toelichting'!$A$15:$A$20, 0)), "")</f>
        <v/>
      </c>
    </row>
    <row r="55" spans="1:4" x14ac:dyDescent="0.2">
      <c r="A55" s="190"/>
      <c r="B55" s="190"/>
      <c r="C55" s="154"/>
      <c r="D55" s="170" t="str">
        <f>IF(A55&lt;&gt;"", INDEX('Overige toelichting'!$B$15:$B$20, MATCH(A55, 'Overige toelichting'!$A$15:$A$20, 0)), "")</f>
        <v/>
      </c>
    </row>
    <row r="56" spans="1:4" x14ac:dyDescent="0.2">
      <c r="A56" s="190"/>
      <c r="B56" s="190"/>
      <c r="C56" s="154"/>
      <c r="D56" s="170" t="str">
        <f>IF(A56&lt;&gt;"", INDEX('Overige toelichting'!$B$15:$B$20, MATCH(A56, 'Overige toelichting'!$A$15:$A$20, 0)), "")</f>
        <v/>
      </c>
    </row>
    <row r="57" spans="1:4" x14ac:dyDescent="0.2">
      <c r="A57" s="190"/>
      <c r="B57" s="190"/>
      <c r="C57" s="154"/>
      <c r="D57" s="170" t="str">
        <f>IF(A57&lt;&gt;"", INDEX('Overige toelichting'!$B$15:$B$20, MATCH(A57, 'Overige toelichting'!$A$15:$A$20, 0)), "")</f>
        <v/>
      </c>
    </row>
    <row r="58" spans="1:4" x14ac:dyDescent="0.2">
      <c r="A58" s="190"/>
      <c r="B58" s="190"/>
      <c r="C58" s="154"/>
      <c r="D58" s="170" t="str">
        <f>IF(A58&lt;&gt;"", INDEX('Overige toelichting'!$B$15:$B$20, MATCH(A58, 'Overige toelichting'!$A$15:$A$20, 0)), "")</f>
        <v/>
      </c>
    </row>
    <row r="59" spans="1:4" x14ac:dyDescent="0.2">
      <c r="A59" s="190"/>
      <c r="B59" s="190"/>
      <c r="C59" s="154"/>
      <c r="D59" s="170" t="str">
        <f>IF(A59&lt;&gt;"", INDEX('Overige toelichting'!$B$15:$B$20, MATCH(A59, 'Overige toelichting'!$A$15:$A$20, 0)), "")</f>
        <v/>
      </c>
    </row>
    <row r="60" spans="1:4" x14ac:dyDescent="0.2">
      <c r="A60" s="190"/>
      <c r="B60" s="190"/>
      <c r="C60" s="154"/>
      <c r="D60" s="170" t="str">
        <f>IF(A60&lt;&gt;"", INDEX('Overige toelichting'!$B$15:$B$20, MATCH(A60, 'Overige toelichting'!$A$15:$A$20, 0)), "")</f>
        <v/>
      </c>
    </row>
    <row r="61" spans="1:4" x14ac:dyDescent="0.2"/>
    <row r="62" spans="1:4" x14ac:dyDescent="0.2">
      <c r="A62" s="1" t="s">
        <v>337</v>
      </c>
    </row>
  </sheetData>
  <sheetProtection algorithmName="SHA-512" hashValue="DV5t9bY/JA+OPPl+urnH03sIdXrtMndyuBzHLE3Er8PdsrbuurPGrEXmhKPbtSPVOChrKCFRZOJA75MUmgYFgA==" saltValue="EMTz/Z8I2sjv7swNbaMpVQ==" spinCount="100000" sheet="1" objects="1" scenarios="1" formatColumns="0" formatRows="0"/>
  <mergeCells count="1">
    <mergeCell ref="A1:C1"/>
  </mergeCells>
  <pageMargins left="0.7" right="0.7" top="0.75" bottom="0.75" header="0.3" footer="0.3"/>
  <pageSetup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94FCF3E-F5CB-45DB-BB25-99E2F3D2B1E8}">
          <x14:formula1>
            <xm:f>'Overige toelichting'!$A$15:$A$20</xm:f>
          </x14:formula1>
          <xm:sqref>A5:A60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C24"/>
  <sheetViews>
    <sheetView zoomScaleNormal="100" workbookViewId="0">
      <selection activeCell="B7" sqref="B7"/>
    </sheetView>
  </sheetViews>
  <sheetFormatPr defaultColWidth="0" defaultRowHeight="12.75" zeroHeight="1" x14ac:dyDescent="0.2"/>
  <cols>
    <col min="1" max="1" width="47.7109375" style="1" bestFit="1" customWidth="1"/>
    <col min="2" max="3" width="12.42578125" style="1" customWidth="1"/>
    <col min="4" max="16384" width="9.140625" style="1" hidden="1"/>
  </cols>
  <sheetData>
    <row r="1" spans="1:3" x14ac:dyDescent="0.2">
      <c r="A1" s="192" t="s">
        <v>322</v>
      </c>
      <c r="B1" s="192"/>
      <c r="C1" s="192"/>
    </row>
    <row r="2" spans="1:3" x14ac:dyDescent="0.2">
      <c r="A2" s="192" t="str">
        <f>'I.2 Kerngegevens'!A2</f>
        <v>Financieel jaar ....</v>
      </c>
      <c r="B2" s="192"/>
      <c r="C2" s="192"/>
    </row>
    <row r="3" spans="1:3" x14ac:dyDescent="0.2">
      <c r="A3" s="3"/>
    </row>
    <row r="4" spans="1:3" x14ac:dyDescent="0.2">
      <c r="A4" s="53"/>
      <c r="B4" s="49" t="s">
        <v>32</v>
      </c>
      <c r="C4" s="49" t="s">
        <v>308</v>
      </c>
    </row>
    <row r="5" spans="1:3" x14ac:dyDescent="0.2">
      <c r="A5" s="53"/>
      <c r="B5" s="49" t="s">
        <v>246</v>
      </c>
      <c r="C5" s="49" t="s">
        <v>246</v>
      </c>
    </row>
    <row r="6" spans="1:3" x14ac:dyDescent="0.2">
      <c r="A6" s="20"/>
      <c r="B6" s="55"/>
      <c r="C6" s="55"/>
    </row>
    <row r="7" spans="1:3" x14ac:dyDescent="0.2">
      <c r="A7" s="55" t="s">
        <v>132</v>
      </c>
      <c r="B7" s="135"/>
      <c r="C7" s="136"/>
    </row>
    <row r="8" spans="1:3" x14ac:dyDescent="0.2">
      <c r="A8" s="20"/>
      <c r="B8" s="88"/>
      <c r="C8" s="88"/>
    </row>
    <row r="9" spans="1:3" x14ac:dyDescent="0.2">
      <c r="A9" s="20" t="s">
        <v>133</v>
      </c>
      <c r="B9" s="135"/>
      <c r="C9" s="136"/>
    </row>
    <row r="10" spans="1:3" x14ac:dyDescent="0.2">
      <c r="A10" s="20"/>
      <c r="B10" s="88"/>
      <c r="C10" s="88"/>
    </row>
    <row r="11" spans="1:3" x14ac:dyDescent="0.2">
      <c r="A11" s="20" t="s">
        <v>134</v>
      </c>
      <c r="B11" s="88"/>
      <c r="C11" s="88"/>
    </row>
    <row r="12" spans="1:3" x14ac:dyDescent="0.2">
      <c r="A12" s="57" t="s">
        <v>269</v>
      </c>
      <c r="B12" s="135"/>
      <c r="C12" s="136"/>
    </row>
    <row r="13" spans="1:3" x14ac:dyDescent="0.2">
      <c r="A13" s="57" t="s">
        <v>231</v>
      </c>
      <c r="B13" s="135"/>
      <c r="C13" s="136"/>
    </row>
    <row r="14" spans="1:3" x14ac:dyDescent="0.2">
      <c r="A14" s="57" t="s">
        <v>232</v>
      </c>
      <c r="B14" s="135"/>
      <c r="C14" s="136"/>
    </row>
    <row r="15" spans="1:3" x14ac:dyDescent="0.2">
      <c r="A15" s="20"/>
      <c r="B15" s="88"/>
      <c r="C15" s="88"/>
    </row>
    <row r="16" spans="1:3" x14ac:dyDescent="0.2">
      <c r="A16" s="20" t="s">
        <v>135</v>
      </c>
      <c r="B16" s="88"/>
      <c r="C16" s="88"/>
    </row>
    <row r="17" spans="1:3" x14ac:dyDescent="0.2">
      <c r="A17" s="57" t="s">
        <v>233</v>
      </c>
      <c r="B17" s="135"/>
      <c r="C17" s="136"/>
    </row>
    <row r="18" spans="1:3" x14ac:dyDescent="0.2">
      <c r="A18" s="57" t="s">
        <v>234</v>
      </c>
      <c r="B18" s="135"/>
      <c r="C18" s="136"/>
    </row>
    <row r="19" spans="1:3" x14ac:dyDescent="0.2">
      <c r="A19" s="20"/>
      <c r="B19" s="88"/>
      <c r="C19" s="88"/>
    </row>
    <row r="20" spans="1:3" x14ac:dyDescent="0.2">
      <c r="A20" s="55" t="s">
        <v>136</v>
      </c>
      <c r="B20" s="135"/>
      <c r="C20" s="136"/>
    </row>
    <row r="21" spans="1:3" x14ac:dyDescent="0.2">
      <c r="A21" s="56"/>
      <c r="B21" s="88"/>
      <c r="C21" s="88"/>
    </row>
    <row r="22" spans="1:3" x14ac:dyDescent="0.2">
      <c r="A22" s="55" t="s">
        <v>137</v>
      </c>
      <c r="B22" s="135"/>
      <c r="C22" s="136"/>
    </row>
    <row r="23" spans="1:3" x14ac:dyDescent="0.2">
      <c r="A23" s="20"/>
      <c r="B23" s="88"/>
      <c r="C23" s="88"/>
    </row>
    <row r="24" spans="1:3" x14ac:dyDescent="0.2">
      <c r="A24" s="55" t="s">
        <v>138</v>
      </c>
      <c r="B24" s="101">
        <f>B7+B20+B22</f>
        <v>0</v>
      </c>
      <c r="C24" s="101">
        <f>C7+C20+C22</f>
        <v>0</v>
      </c>
    </row>
  </sheetData>
  <sheetProtection algorithmName="SHA-512" hashValue="Jwss9R0xTIQBnC8Uck8xMiuxhTb4F0DJMiZDf9spNtOgVvB2ibcw+RTijyST29G9utcre1KxEsd7qKKqwJUvPw==" saltValue="UQv2kuo3TZaXOW53+ZQSAw==" spinCount="100000" sheet="1" objects="1" scenarios="1" formatColumns="0" formatRows="0"/>
  <mergeCells count="2">
    <mergeCell ref="A1:C1"/>
    <mergeCell ref="A2:C2"/>
  </mergeCells>
  <printOptions horizontalCentered="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H28"/>
  <sheetViews>
    <sheetView zoomScaleNormal="100" zoomScaleSheetLayoutView="120" workbookViewId="0">
      <selection activeCell="B11" sqref="B11"/>
    </sheetView>
  </sheetViews>
  <sheetFormatPr defaultColWidth="0" defaultRowHeight="12.75" zeroHeight="1" x14ac:dyDescent="0.2"/>
  <cols>
    <col min="1" max="1" width="25.5703125" style="165" customWidth="1"/>
    <col min="2" max="8" width="12.42578125" style="1" customWidth="1"/>
    <col min="9" max="16384" width="9.140625" style="1" hidden="1"/>
  </cols>
  <sheetData>
    <row r="1" spans="1:8" x14ac:dyDescent="0.2">
      <c r="A1" s="192" t="s">
        <v>323</v>
      </c>
      <c r="B1" s="192"/>
      <c r="C1" s="192"/>
      <c r="D1" s="192"/>
      <c r="E1" s="192"/>
      <c r="F1" s="192"/>
      <c r="G1" s="192"/>
      <c r="H1" s="192"/>
    </row>
    <row r="2" spans="1:8" x14ac:dyDescent="0.2">
      <c r="A2" s="193" t="s">
        <v>139</v>
      </c>
      <c r="B2" s="193"/>
      <c r="C2" s="193"/>
      <c r="D2" s="193"/>
      <c r="E2" s="193"/>
      <c r="F2" s="193"/>
      <c r="G2" s="193"/>
      <c r="H2" s="193"/>
    </row>
    <row r="3" spans="1:8" x14ac:dyDescent="0.2">
      <c r="A3" s="5"/>
    </row>
    <row r="4" spans="1:8" x14ac:dyDescent="0.2">
      <c r="A4" s="192" t="str">
        <f>'I.2 Kerngegevens'!A2</f>
        <v>Financieel jaar ....</v>
      </c>
      <c r="B4" s="192"/>
      <c r="C4" s="192"/>
      <c r="D4" s="192"/>
      <c r="E4" s="192"/>
      <c r="F4" s="192"/>
      <c r="G4" s="192"/>
    </row>
    <row r="5" spans="1:8" x14ac:dyDescent="0.2">
      <c r="A5" s="3"/>
    </row>
    <row r="6" spans="1:8" x14ac:dyDescent="0.2">
      <c r="A6" s="1" t="s">
        <v>270</v>
      </c>
    </row>
    <row r="7" spans="1:8" x14ac:dyDescent="0.2">
      <c r="A7" s="3"/>
    </row>
    <row r="8" spans="1:8" ht="12.75" customHeight="1" x14ac:dyDescent="0.2">
      <c r="A8" s="196" t="s">
        <v>140</v>
      </c>
      <c r="B8" s="197"/>
      <c r="C8" s="197"/>
      <c r="D8" s="197"/>
      <c r="E8" s="197"/>
      <c r="F8" s="197"/>
      <c r="G8" s="197"/>
      <c r="H8" s="198"/>
    </row>
    <row r="9" spans="1:8" ht="38.25" x14ac:dyDescent="0.2">
      <c r="A9" s="12" t="s">
        <v>141</v>
      </c>
      <c r="B9" s="13" t="s">
        <v>61</v>
      </c>
      <c r="C9" s="13" t="s">
        <v>170</v>
      </c>
      <c r="D9" s="13" t="s">
        <v>63</v>
      </c>
      <c r="E9" s="13" t="s">
        <v>338</v>
      </c>
      <c r="F9" s="13" t="s">
        <v>294</v>
      </c>
      <c r="G9" s="13" t="s">
        <v>30</v>
      </c>
      <c r="H9" s="13" t="s">
        <v>307</v>
      </c>
    </row>
    <row r="10" spans="1:8" x14ac:dyDescent="0.2">
      <c r="A10" s="36"/>
      <c r="B10" s="36"/>
      <c r="C10" s="36"/>
      <c r="D10" s="36"/>
      <c r="E10" s="36"/>
      <c r="F10" s="36"/>
      <c r="G10" s="36"/>
      <c r="H10" s="36"/>
    </row>
    <row r="11" spans="1:8" x14ac:dyDescent="0.2">
      <c r="A11" s="58" t="s">
        <v>225</v>
      </c>
      <c r="B11" s="156"/>
      <c r="C11" s="156"/>
      <c r="D11" s="156"/>
      <c r="E11" s="156"/>
      <c r="F11" s="156"/>
      <c r="G11" s="123">
        <f>SUM(B11:F11)</f>
        <v>0</v>
      </c>
      <c r="H11" s="157"/>
    </row>
    <row r="12" spans="1:8" x14ac:dyDescent="0.2">
      <c r="A12" s="59" t="s">
        <v>142</v>
      </c>
      <c r="B12" s="156"/>
      <c r="C12" s="156"/>
      <c r="D12" s="156"/>
      <c r="E12" s="156"/>
      <c r="F12" s="156"/>
      <c r="G12" s="123">
        <f t="shared" ref="G12:G14" si="0">SUM(B12:F12)</f>
        <v>0</v>
      </c>
      <c r="H12" s="157"/>
    </row>
    <row r="13" spans="1:8" ht="17.25" customHeight="1" x14ac:dyDescent="0.2">
      <c r="A13" s="59" t="s">
        <v>143</v>
      </c>
      <c r="B13" s="156"/>
      <c r="C13" s="156"/>
      <c r="D13" s="156"/>
      <c r="E13" s="156"/>
      <c r="F13" s="156"/>
      <c r="G13" s="123">
        <f t="shared" si="0"/>
        <v>0</v>
      </c>
      <c r="H13" s="157"/>
    </row>
    <row r="14" spans="1:8" x14ac:dyDescent="0.2">
      <c r="A14" s="59" t="s">
        <v>144</v>
      </c>
      <c r="B14" s="156"/>
      <c r="C14" s="156"/>
      <c r="D14" s="156"/>
      <c r="E14" s="156"/>
      <c r="F14" s="156"/>
      <c r="G14" s="123">
        <f t="shared" si="0"/>
        <v>0</v>
      </c>
      <c r="H14" s="157"/>
    </row>
    <row r="15" spans="1:8" x14ac:dyDescent="0.2">
      <c r="A15" s="60" t="s">
        <v>145</v>
      </c>
      <c r="B15" s="123">
        <f>B11+B12-B13+B14</f>
        <v>0</v>
      </c>
      <c r="C15" s="123">
        <f t="shared" ref="C15:H15" si="1">C11+C12-C13+C14</f>
        <v>0</v>
      </c>
      <c r="D15" s="123">
        <f t="shared" si="1"/>
        <v>0</v>
      </c>
      <c r="E15" s="123">
        <f t="shared" si="1"/>
        <v>0</v>
      </c>
      <c r="F15" s="123">
        <f t="shared" si="1"/>
        <v>0</v>
      </c>
      <c r="G15" s="123">
        <f t="shared" si="1"/>
        <v>0</v>
      </c>
      <c r="H15" s="123">
        <f t="shared" si="1"/>
        <v>0</v>
      </c>
    </row>
    <row r="16" spans="1:8" x14ac:dyDescent="0.2">
      <c r="A16" s="3"/>
    </row>
    <row r="17" spans="1:8" x14ac:dyDescent="0.2">
      <c r="A17" s="3" t="s">
        <v>272</v>
      </c>
    </row>
    <row r="18" spans="1:8" x14ac:dyDescent="0.2">
      <c r="A18" s="61"/>
      <c r="B18" s="10"/>
      <c r="C18" s="10"/>
      <c r="D18" s="10"/>
      <c r="E18" s="10"/>
      <c r="F18" s="10"/>
      <c r="G18" s="10"/>
      <c r="H18" s="10"/>
    </row>
    <row r="19" spans="1:8" ht="38.25" x14ac:dyDescent="0.2">
      <c r="A19" s="12" t="s">
        <v>146</v>
      </c>
      <c r="B19" s="13" t="s">
        <v>147</v>
      </c>
      <c r="C19" s="13" t="s">
        <v>273</v>
      </c>
      <c r="D19" s="13" t="s">
        <v>226</v>
      </c>
      <c r="E19" s="13" t="s">
        <v>227</v>
      </c>
      <c r="F19" s="13" t="s">
        <v>19</v>
      </c>
      <c r="G19" s="13" t="s">
        <v>30</v>
      </c>
      <c r="H19" s="13" t="s">
        <v>307</v>
      </c>
    </row>
    <row r="20" spans="1:8" x14ac:dyDescent="0.2">
      <c r="A20" s="36"/>
      <c r="B20" s="36"/>
      <c r="C20" s="36"/>
      <c r="D20" s="36"/>
      <c r="E20" s="36"/>
      <c r="F20" s="36"/>
      <c r="G20" s="36"/>
      <c r="H20" s="36"/>
    </row>
    <row r="21" spans="1:8" x14ac:dyDescent="0.2">
      <c r="A21" s="59" t="s">
        <v>148</v>
      </c>
      <c r="B21" s="156"/>
      <c r="C21" s="156"/>
      <c r="D21" s="156"/>
      <c r="E21" s="156"/>
      <c r="F21" s="156"/>
      <c r="G21" s="123">
        <f>SUM(B21:F21)</f>
        <v>0</v>
      </c>
      <c r="H21" s="157"/>
    </row>
    <row r="22" spans="1:8" x14ac:dyDescent="0.2">
      <c r="A22" s="59" t="s">
        <v>149</v>
      </c>
      <c r="B22" s="156"/>
      <c r="C22" s="156"/>
      <c r="D22" s="156"/>
      <c r="E22" s="156"/>
      <c r="F22" s="156"/>
      <c r="G22" s="123">
        <f t="shared" ref="G22:G24" si="2">SUM(B22:F22)</f>
        <v>0</v>
      </c>
      <c r="H22" s="157"/>
    </row>
    <row r="23" spans="1:8" x14ac:dyDescent="0.2">
      <c r="A23" s="59" t="s">
        <v>150</v>
      </c>
      <c r="B23" s="156"/>
      <c r="C23" s="156"/>
      <c r="D23" s="156"/>
      <c r="E23" s="156"/>
      <c r="F23" s="156"/>
      <c r="G23" s="123">
        <f t="shared" si="2"/>
        <v>0</v>
      </c>
      <c r="H23" s="157"/>
    </row>
    <row r="24" spans="1:8" x14ac:dyDescent="0.2">
      <c r="A24" s="59" t="s">
        <v>19</v>
      </c>
      <c r="B24" s="156"/>
      <c r="C24" s="156"/>
      <c r="D24" s="156"/>
      <c r="E24" s="156"/>
      <c r="F24" s="156"/>
      <c r="G24" s="123">
        <f t="shared" si="2"/>
        <v>0</v>
      </c>
      <c r="H24" s="157"/>
    </row>
    <row r="25" spans="1:8" x14ac:dyDescent="0.2">
      <c r="A25" s="60" t="s">
        <v>20</v>
      </c>
      <c r="B25" s="123">
        <f>SUM(B21:B24)</f>
        <v>0</v>
      </c>
      <c r="C25" s="123">
        <f t="shared" ref="C25:H25" si="3">SUM(C21:C24)</f>
        <v>0</v>
      </c>
      <c r="D25" s="123">
        <f t="shared" si="3"/>
        <v>0</v>
      </c>
      <c r="E25" s="123">
        <f t="shared" si="3"/>
        <v>0</v>
      </c>
      <c r="F25" s="123">
        <f t="shared" si="3"/>
        <v>0</v>
      </c>
      <c r="G25" s="123">
        <f t="shared" si="3"/>
        <v>0</v>
      </c>
      <c r="H25" s="123">
        <f t="shared" si="3"/>
        <v>0</v>
      </c>
    </row>
    <row r="26" spans="1:8" x14ac:dyDescent="0.2"/>
    <row r="27" spans="1:8" x14ac:dyDescent="0.2"/>
    <row r="28" spans="1:8" x14ac:dyDescent="0.2">
      <c r="A28" s="199" t="s">
        <v>271</v>
      </c>
      <c r="B28" s="199"/>
      <c r="C28" s="199"/>
      <c r="D28" s="199"/>
      <c r="E28" s="199"/>
      <c r="F28" s="199"/>
      <c r="G28" s="199"/>
      <c r="H28" s="199"/>
    </row>
  </sheetData>
  <sheetProtection algorithmName="SHA-512" hashValue="UH+yde4PEBBROGzGVSzjrZYxuLGdF9dOfjuB7sQEpbKeWtHTj+XsvzqieGouIs+S3hzINYAtGw0/MDOrdYI6qA==" saltValue="T6f86ZugyTd5X3nGk9uRAw==" spinCount="100000" sheet="1" objects="1" scenarios="1" formatColumns="0" formatRows="0"/>
  <mergeCells count="5">
    <mergeCell ref="A4:G4"/>
    <mergeCell ref="A8:H8"/>
    <mergeCell ref="A1:H1"/>
    <mergeCell ref="A2:H2"/>
    <mergeCell ref="A28:H28"/>
  </mergeCells>
  <printOptions horizontalCentered="1"/>
  <pageMargins left="0.7" right="0.7" top="0.75" bottom="0.75" header="0.3" footer="0.3"/>
  <pageSetup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H36"/>
  <sheetViews>
    <sheetView zoomScaleNormal="100" zoomScaleSheetLayoutView="124" workbookViewId="0">
      <selection activeCell="B10" sqref="B10"/>
    </sheetView>
  </sheetViews>
  <sheetFormatPr defaultColWidth="0" defaultRowHeight="12.75" zeroHeight="1" x14ac:dyDescent="0.2"/>
  <cols>
    <col min="1" max="1" width="29.28515625" style="1" customWidth="1"/>
    <col min="2" max="7" width="12.42578125" style="1" customWidth="1"/>
    <col min="8" max="8" width="11.7109375" style="1" customWidth="1"/>
    <col min="9" max="16384" width="9.140625" style="1" hidden="1"/>
  </cols>
  <sheetData>
    <row r="1" spans="1:7" x14ac:dyDescent="0.2">
      <c r="A1" s="192" t="s">
        <v>324</v>
      </c>
      <c r="B1" s="192"/>
      <c r="C1" s="192"/>
      <c r="D1" s="192"/>
      <c r="E1" s="192"/>
      <c r="F1" s="192"/>
      <c r="G1" s="192"/>
    </row>
    <row r="2" spans="1:7" x14ac:dyDescent="0.2">
      <c r="A2" s="193" t="s">
        <v>274</v>
      </c>
      <c r="B2" s="193"/>
      <c r="C2" s="193"/>
      <c r="D2" s="193"/>
      <c r="E2" s="193"/>
      <c r="F2" s="193"/>
      <c r="G2" s="193"/>
    </row>
    <row r="3" spans="1:7" x14ac:dyDescent="0.2">
      <c r="A3" s="5"/>
    </row>
    <row r="4" spans="1:7" x14ac:dyDescent="0.2">
      <c r="A4" s="192" t="str">
        <f>'I.2 Kerngegevens'!A2</f>
        <v>Financieel jaar ....</v>
      </c>
      <c r="B4" s="192"/>
      <c r="C4" s="192"/>
      <c r="D4" s="192"/>
      <c r="E4" s="192"/>
      <c r="F4" s="192"/>
      <c r="G4" s="192"/>
    </row>
    <row r="5" spans="1:7" x14ac:dyDescent="0.2">
      <c r="A5" s="3"/>
    </row>
    <row r="6" spans="1:7" x14ac:dyDescent="0.2">
      <c r="A6" s="1" t="s">
        <v>339</v>
      </c>
    </row>
    <row r="7" spans="1:7" x14ac:dyDescent="0.2">
      <c r="A7" s="8"/>
      <c r="B7" s="8"/>
      <c r="C7" s="8"/>
      <c r="D7" s="8"/>
      <c r="E7" s="8"/>
      <c r="F7" s="8"/>
    </row>
    <row r="8" spans="1:7" ht="12.75" customHeight="1" x14ac:dyDescent="0.2">
      <c r="A8" s="196" t="s">
        <v>151</v>
      </c>
      <c r="B8" s="197"/>
      <c r="C8" s="197"/>
      <c r="D8" s="197"/>
      <c r="E8" s="197"/>
      <c r="F8" s="197"/>
      <c r="G8" s="198"/>
    </row>
    <row r="9" spans="1:7" ht="38.25" x14ac:dyDescent="0.2">
      <c r="A9" s="13" t="s">
        <v>152</v>
      </c>
      <c r="B9" s="13" t="s">
        <v>153</v>
      </c>
      <c r="C9" s="13" t="s">
        <v>228</v>
      </c>
      <c r="D9" s="13" t="s">
        <v>67</v>
      </c>
      <c r="E9" s="13" t="s">
        <v>295</v>
      </c>
      <c r="F9" s="13" t="s">
        <v>30</v>
      </c>
      <c r="G9" s="13" t="s">
        <v>307</v>
      </c>
    </row>
    <row r="10" spans="1:7" x14ac:dyDescent="0.2">
      <c r="A10" s="62" t="s">
        <v>154</v>
      </c>
      <c r="B10" s="158"/>
      <c r="C10" s="158"/>
      <c r="D10" s="158"/>
      <c r="E10" s="158"/>
      <c r="F10" s="126">
        <f>SUM(B10:E10)</f>
        <v>0</v>
      </c>
      <c r="G10" s="159"/>
    </row>
    <row r="11" spans="1:7" x14ac:dyDescent="0.2">
      <c r="A11" s="59" t="s">
        <v>155</v>
      </c>
      <c r="B11" s="158"/>
      <c r="C11" s="158"/>
      <c r="D11" s="158"/>
      <c r="E11" s="158"/>
      <c r="F11" s="126">
        <f>SUM(B11:E11)</f>
        <v>0</v>
      </c>
      <c r="G11" s="159"/>
    </row>
    <row r="12" spans="1:7" x14ac:dyDescent="0.2">
      <c r="A12" s="59" t="s">
        <v>156</v>
      </c>
      <c r="B12" s="158"/>
      <c r="C12" s="158"/>
      <c r="D12" s="158"/>
      <c r="E12" s="158"/>
      <c r="F12" s="126">
        <f t="shared" ref="F12:F13" si="0">SUM(B12:E12)</f>
        <v>0</v>
      </c>
      <c r="G12" s="159"/>
    </row>
    <row r="13" spans="1:7" x14ac:dyDescent="0.2">
      <c r="A13" s="59" t="s">
        <v>144</v>
      </c>
      <c r="B13" s="158"/>
      <c r="C13" s="158"/>
      <c r="D13" s="158"/>
      <c r="E13" s="158"/>
      <c r="F13" s="126">
        <f t="shared" si="0"/>
        <v>0</v>
      </c>
      <c r="G13" s="159"/>
    </row>
    <row r="14" spans="1:7" s="84" customFormat="1" x14ac:dyDescent="0.2">
      <c r="A14" s="64" t="s">
        <v>145</v>
      </c>
      <c r="B14" s="125">
        <f>B10+B11-B12+B13</f>
        <v>0</v>
      </c>
      <c r="C14" s="125">
        <f t="shared" ref="C14:G14" si="1">C10+C11-C12+C13</f>
        <v>0</v>
      </c>
      <c r="D14" s="125">
        <f t="shared" si="1"/>
        <v>0</v>
      </c>
      <c r="E14" s="125">
        <f t="shared" si="1"/>
        <v>0</v>
      </c>
      <c r="F14" s="125">
        <f t="shared" si="1"/>
        <v>0</v>
      </c>
      <c r="G14" s="125">
        <f t="shared" si="1"/>
        <v>0</v>
      </c>
    </row>
    <row r="15" spans="1:7" x14ac:dyDescent="0.2">
      <c r="A15" s="59"/>
      <c r="B15" s="59"/>
      <c r="C15" s="59"/>
      <c r="D15" s="59"/>
      <c r="E15" s="59"/>
      <c r="F15" s="59"/>
      <c r="G15" s="63"/>
    </row>
    <row r="16" spans="1:7" ht="25.5" x14ac:dyDescent="0.2">
      <c r="A16" s="58" t="s">
        <v>157</v>
      </c>
      <c r="B16" s="160"/>
      <c r="C16" s="160"/>
      <c r="D16" s="160"/>
      <c r="E16" s="160"/>
      <c r="F16" s="160"/>
      <c r="G16" s="161"/>
    </row>
    <row r="17" spans="1:8" x14ac:dyDescent="0.2">
      <c r="A17" s="31"/>
      <c r="B17" s="31"/>
      <c r="C17" s="31"/>
      <c r="D17" s="31"/>
      <c r="E17" s="31"/>
      <c r="F17" s="31"/>
      <c r="G17" s="65"/>
    </row>
    <row r="18" spans="1:8" x14ac:dyDescent="0.2">
      <c r="A18" s="3"/>
    </row>
    <row r="19" spans="1:8" x14ac:dyDescent="0.2">
      <c r="A19" s="3"/>
    </row>
    <row r="20" spans="1:8" x14ac:dyDescent="0.2">
      <c r="A20" s="3"/>
    </row>
    <row r="21" spans="1:8" x14ac:dyDescent="0.2">
      <c r="A21" s="3" t="s">
        <v>275</v>
      </c>
    </row>
    <row r="22" spans="1:8" x14ac:dyDescent="0.2">
      <c r="A22" s="4"/>
      <c r="C22" s="10"/>
    </row>
    <row r="23" spans="1:8" ht="38.25" x14ac:dyDescent="0.2">
      <c r="A23" s="169" t="s">
        <v>158</v>
      </c>
      <c r="B23" s="13" t="s">
        <v>147</v>
      </c>
      <c r="C23" s="13" t="s">
        <v>273</v>
      </c>
      <c r="D23" s="13" t="s">
        <v>226</v>
      </c>
      <c r="E23" s="13" t="s">
        <v>227</v>
      </c>
      <c r="F23" s="13" t="s">
        <v>19</v>
      </c>
      <c r="G23" s="13" t="s">
        <v>30</v>
      </c>
      <c r="H23" s="13" t="s">
        <v>307</v>
      </c>
    </row>
    <row r="24" spans="1:8" x14ac:dyDescent="0.2">
      <c r="A24" s="36" t="s">
        <v>159</v>
      </c>
      <c r="B24" s="135"/>
      <c r="C24" s="135"/>
      <c r="D24" s="135"/>
      <c r="E24" s="135"/>
      <c r="F24" s="135"/>
      <c r="G24" s="124">
        <f>SUM(B24:F24)</f>
        <v>0</v>
      </c>
      <c r="H24" s="159"/>
    </row>
    <row r="25" spans="1:8" x14ac:dyDescent="0.2">
      <c r="A25" s="59" t="s">
        <v>160</v>
      </c>
      <c r="B25" s="135"/>
      <c r="C25" s="135"/>
      <c r="D25" s="135"/>
      <c r="E25" s="135"/>
      <c r="F25" s="135"/>
      <c r="G25" s="124">
        <f>SUM(B25:F25)</f>
        <v>0</v>
      </c>
      <c r="H25" s="159"/>
    </row>
    <row r="26" spans="1:8" x14ac:dyDescent="0.2">
      <c r="A26" s="59" t="s">
        <v>161</v>
      </c>
      <c r="B26" s="135"/>
      <c r="C26" s="135"/>
      <c r="D26" s="135"/>
      <c r="E26" s="135"/>
      <c r="F26" s="135"/>
      <c r="G26" s="124">
        <f t="shared" ref="G26:G32" si="2">SUM(B26:F26)</f>
        <v>0</v>
      </c>
      <c r="H26" s="159"/>
    </row>
    <row r="27" spans="1:8" ht="12.75" customHeight="1" x14ac:dyDescent="0.2">
      <c r="A27" s="66" t="s">
        <v>162</v>
      </c>
      <c r="B27" s="135"/>
      <c r="C27" s="135"/>
      <c r="D27" s="135"/>
      <c r="E27" s="135"/>
      <c r="F27" s="135"/>
      <c r="G27" s="124">
        <f t="shared" si="2"/>
        <v>0</v>
      </c>
      <c r="H27" s="159"/>
    </row>
    <row r="28" spans="1:8" ht="12.75" customHeight="1" x14ac:dyDescent="0.2">
      <c r="A28" s="59" t="s">
        <v>163</v>
      </c>
      <c r="B28" s="135"/>
      <c r="C28" s="135"/>
      <c r="D28" s="135"/>
      <c r="E28" s="135"/>
      <c r="F28" s="135"/>
      <c r="G28" s="124">
        <f t="shared" si="2"/>
        <v>0</v>
      </c>
      <c r="H28" s="159"/>
    </row>
    <row r="29" spans="1:8" ht="12.75" customHeight="1" x14ac:dyDescent="0.2">
      <c r="A29" s="59" t="s">
        <v>164</v>
      </c>
      <c r="B29" s="135"/>
      <c r="C29" s="135"/>
      <c r="D29" s="135"/>
      <c r="E29" s="135"/>
      <c r="F29" s="135"/>
      <c r="G29" s="124">
        <f t="shared" si="2"/>
        <v>0</v>
      </c>
      <c r="H29" s="159"/>
    </row>
    <row r="30" spans="1:8" x14ac:dyDescent="0.2">
      <c r="A30" s="59" t="s">
        <v>165</v>
      </c>
      <c r="B30" s="135"/>
      <c r="C30" s="135"/>
      <c r="D30" s="135"/>
      <c r="E30" s="135"/>
      <c r="F30" s="135"/>
      <c r="G30" s="124">
        <f t="shared" si="2"/>
        <v>0</v>
      </c>
      <c r="H30" s="159"/>
    </row>
    <row r="31" spans="1:8" ht="12.75" customHeight="1" x14ac:dyDescent="0.2">
      <c r="A31" s="59" t="s">
        <v>166</v>
      </c>
      <c r="B31" s="135"/>
      <c r="C31" s="135"/>
      <c r="D31" s="135"/>
      <c r="E31" s="135"/>
      <c r="F31" s="135"/>
      <c r="G31" s="124">
        <f t="shared" si="2"/>
        <v>0</v>
      </c>
      <c r="H31" s="159"/>
    </row>
    <row r="32" spans="1:8" x14ac:dyDescent="0.2">
      <c r="A32" s="59" t="s">
        <v>167</v>
      </c>
      <c r="B32" s="135"/>
      <c r="C32" s="135"/>
      <c r="D32" s="135"/>
      <c r="E32" s="135"/>
      <c r="F32" s="135"/>
      <c r="G32" s="124">
        <f t="shared" si="2"/>
        <v>0</v>
      </c>
      <c r="H32" s="159"/>
    </row>
    <row r="33" spans="1:8" s="84" customFormat="1" x14ac:dyDescent="0.2">
      <c r="A33" s="67" t="s">
        <v>20</v>
      </c>
      <c r="B33" s="124">
        <f>SUM(B24:B32)</f>
        <v>0</v>
      </c>
      <c r="C33" s="124">
        <f t="shared" ref="C33:H33" si="3">SUM(C24:C32)</f>
        <v>0</v>
      </c>
      <c r="D33" s="124">
        <f t="shared" si="3"/>
        <v>0</v>
      </c>
      <c r="E33" s="124">
        <f t="shared" si="3"/>
        <v>0</v>
      </c>
      <c r="F33" s="124">
        <f t="shared" si="3"/>
        <v>0</v>
      </c>
      <c r="G33" s="124">
        <f t="shared" si="3"/>
        <v>0</v>
      </c>
      <c r="H33" s="124">
        <f t="shared" si="3"/>
        <v>0</v>
      </c>
    </row>
    <row r="34" spans="1:8" x14ac:dyDescent="0.2">
      <c r="G34" s="84"/>
    </row>
    <row r="35" spans="1:8" x14ac:dyDescent="0.2"/>
    <row r="36" spans="1:8" x14ac:dyDescent="0.2">
      <c r="A36" s="1" t="s">
        <v>340</v>
      </c>
    </row>
  </sheetData>
  <sheetProtection algorithmName="SHA-512" hashValue="dM4Doai28wMN7uP2v6YE0YmdzkuSu6yLvrmy910eLufXuPome0lPhgq9wCiFKnxeos0tDef8Oxr5Y1jbdOSytg==" saltValue="jVpp+btm9l4W1yeGEj/AaA==" spinCount="100000" sheet="1" objects="1" scenarios="1" formatColumns="0" formatRows="0"/>
  <mergeCells count="4">
    <mergeCell ref="A1:G1"/>
    <mergeCell ref="A2:G2"/>
    <mergeCell ref="A4:G4"/>
    <mergeCell ref="A8:G8"/>
  </mergeCells>
  <printOptions horizontalCentered="1"/>
  <pageMargins left="0.7" right="0.7" top="0.75" bottom="0.75" header="0.3" footer="0.3"/>
  <pageSetup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F23"/>
  <sheetViews>
    <sheetView zoomScaleNormal="100" zoomScaleSheetLayoutView="106" workbookViewId="0">
      <selection activeCell="C11" sqref="C11"/>
    </sheetView>
  </sheetViews>
  <sheetFormatPr defaultColWidth="0" defaultRowHeight="12.75" zeroHeight="1" x14ac:dyDescent="0.2"/>
  <cols>
    <col min="1" max="1" width="6.85546875" style="1" customWidth="1"/>
    <col min="2" max="2" width="35.42578125" style="1" customWidth="1"/>
    <col min="3" max="3" width="12.42578125" style="1" customWidth="1"/>
    <col min="4" max="4" width="14" style="1" customWidth="1"/>
    <col min="5" max="5" width="17.85546875" style="1" bestFit="1" customWidth="1"/>
    <col min="6" max="6" width="12.42578125" style="1" customWidth="1"/>
    <col min="7" max="16384" width="9.140625" style="1" hidden="1"/>
  </cols>
  <sheetData>
    <row r="1" spans="1:6" x14ac:dyDescent="0.2">
      <c r="A1" s="192" t="s">
        <v>325</v>
      </c>
      <c r="B1" s="192"/>
      <c r="C1" s="192"/>
      <c r="D1" s="192"/>
      <c r="E1" s="192"/>
      <c r="F1" s="192"/>
    </row>
    <row r="2" spans="1:6" x14ac:dyDescent="0.2">
      <c r="A2" s="164"/>
    </row>
    <row r="3" spans="1:6" x14ac:dyDescent="0.2">
      <c r="A3" s="192" t="str">
        <f>'I.2 Kerngegevens'!A2</f>
        <v>Financieel jaar ....</v>
      </c>
      <c r="B3" s="192"/>
      <c r="C3" s="192"/>
      <c r="D3" s="192"/>
      <c r="E3" s="192"/>
      <c r="F3" s="192"/>
    </row>
    <row r="4" spans="1:6" x14ac:dyDescent="0.2">
      <c r="A4" s="2"/>
    </row>
    <row r="5" spans="1:6" ht="15" customHeight="1" x14ac:dyDescent="0.2">
      <c r="A5" s="203"/>
      <c r="B5" s="206"/>
      <c r="C5" s="200" t="s">
        <v>290</v>
      </c>
      <c r="D5" s="201"/>
      <c r="E5" s="73" t="s">
        <v>291</v>
      </c>
      <c r="F5" s="75" t="s">
        <v>68</v>
      </c>
    </row>
    <row r="6" spans="1:6" ht="15" customHeight="1" x14ac:dyDescent="0.2">
      <c r="A6" s="204"/>
      <c r="B6" s="207"/>
      <c r="C6" s="202" t="s">
        <v>246</v>
      </c>
      <c r="D6" s="202"/>
      <c r="E6" s="74" t="s">
        <v>246</v>
      </c>
      <c r="F6" s="76" t="s">
        <v>246</v>
      </c>
    </row>
    <row r="7" spans="1:6" ht="15.75" customHeight="1" x14ac:dyDescent="0.2">
      <c r="A7" s="205"/>
      <c r="B7" s="208"/>
      <c r="C7" s="77" t="s">
        <v>229</v>
      </c>
      <c r="D7" s="77" t="s">
        <v>230</v>
      </c>
      <c r="E7" s="104"/>
      <c r="F7" s="105"/>
    </row>
    <row r="8" spans="1:6" x14ac:dyDescent="0.2">
      <c r="A8" s="68"/>
      <c r="B8" s="53"/>
      <c r="C8" s="56"/>
      <c r="D8" s="56"/>
      <c r="E8" s="56"/>
      <c r="F8" s="69"/>
    </row>
    <row r="9" spans="1:6" x14ac:dyDescent="0.2">
      <c r="A9" s="54">
        <v>1</v>
      </c>
      <c r="B9" s="56" t="s">
        <v>168</v>
      </c>
      <c r="C9" s="53"/>
      <c r="D9" s="53"/>
      <c r="E9" s="53"/>
      <c r="F9" s="70"/>
    </row>
    <row r="10" spans="1:6" x14ac:dyDescent="0.2">
      <c r="A10" s="52"/>
      <c r="B10" s="71" t="s">
        <v>169</v>
      </c>
      <c r="C10" s="53"/>
      <c r="D10" s="53"/>
      <c r="E10" s="53"/>
      <c r="F10" s="90"/>
    </row>
    <row r="11" spans="1:6" x14ac:dyDescent="0.2">
      <c r="A11" s="52">
        <v>1.1000000000000001</v>
      </c>
      <c r="B11" s="53" t="s">
        <v>61</v>
      </c>
      <c r="C11" s="156"/>
      <c r="D11" s="156"/>
      <c r="E11" s="156"/>
      <c r="F11" s="120">
        <f t="shared" ref="F11:F23" si="0">SUM(C11:E11)</f>
        <v>0</v>
      </c>
    </row>
    <row r="12" spans="1:6" x14ac:dyDescent="0.2">
      <c r="A12" s="52">
        <v>1.2</v>
      </c>
      <c r="B12" s="53" t="s">
        <v>170</v>
      </c>
      <c r="C12" s="156"/>
      <c r="D12" s="156"/>
      <c r="E12" s="156"/>
      <c r="F12" s="120">
        <f t="shared" si="0"/>
        <v>0</v>
      </c>
    </row>
    <row r="13" spans="1:6" x14ac:dyDescent="0.2">
      <c r="A13" s="52">
        <v>1.3</v>
      </c>
      <c r="B13" s="53" t="s">
        <v>63</v>
      </c>
      <c r="C13" s="156"/>
      <c r="D13" s="156"/>
      <c r="E13" s="156"/>
      <c r="F13" s="120">
        <f t="shared" si="0"/>
        <v>0</v>
      </c>
    </row>
    <row r="14" spans="1:6" x14ac:dyDescent="0.2">
      <c r="A14" s="52">
        <v>1.4</v>
      </c>
      <c r="B14" s="53" t="s">
        <v>64</v>
      </c>
      <c r="C14" s="156"/>
      <c r="D14" s="156"/>
      <c r="E14" s="156"/>
      <c r="F14" s="120">
        <f t="shared" si="0"/>
        <v>0</v>
      </c>
    </row>
    <row r="15" spans="1:6" x14ac:dyDescent="0.2">
      <c r="A15" s="52">
        <v>1.5</v>
      </c>
      <c r="B15" s="53" t="s">
        <v>284</v>
      </c>
      <c r="C15" s="156"/>
      <c r="D15" s="156"/>
      <c r="E15" s="156"/>
      <c r="F15" s="120">
        <f t="shared" si="0"/>
        <v>0</v>
      </c>
    </row>
    <row r="16" spans="1:6" x14ac:dyDescent="0.2">
      <c r="A16" s="52"/>
      <c r="B16" s="53"/>
      <c r="C16" s="121"/>
      <c r="D16" s="121"/>
      <c r="E16" s="121"/>
      <c r="F16" s="121"/>
    </row>
    <row r="17" spans="1:6" x14ac:dyDescent="0.2">
      <c r="A17" s="52"/>
      <c r="B17" s="71" t="s">
        <v>26</v>
      </c>
      <c r="C17" s="121"/>
      <c r="D17" s="121"/>
      <c r="E17" s="121"/>
      <c r="F17" s="122"/>
    </row>
    <row r="18" spans="1:6" x14ac:dyDescent="0.2">
      <c r="A18" s="52">
        <v>1.6</v>
      </c>
      <c r="B18" s="53" t="s">
        <v>153</v>
      </c>
      <c r="C18" s="156"/>
      <c r="D18" s="156"/>
      <c r="E18" s="156"/>
      <c r="F18" s="120">
        <f t="shared" si="0"/>
        <v>0</v>
      </c>
    </row>
    <row r="19" spans="1:6" x14ac:dyDescent="0.2">
      <c r="A19" s="52">
        <v>1.7</v>
      </c>
      <c r="B19" s="53" t="s">
        <v>66</v>
      </c>
      <c r="C19" s="156"/>
      <c r="D19" s="156"/>
      <c r="E19" s="156"/>
      <c r="F19" s="120">
        <f t="shared" si="0"/>
        <v>0</v>
      </c>
    </row>
    <row r="20" spans="1:6" x14ac:dyDescent="0.2">
      <c r="A20" s="52">
        <v>1.8</v>
      </c>
      <c r="B20" s="53" t="s">
        <v>67</v>
      </c>
      <c r="C20" s="156"/>
      <c r="D20" s="156"/>
      <c r="E20" s="156"/>
      <c r="F20" s="120">
        <f t="shared" si="0"/>
        <v>0</v>
      </c>
    </row>
    <row r="21" spans="1:6" x14ac:dyDescent="0.2">
      <c r="A21" s="52">
        <v>1.9</v>
      </c>
      <c r="B21" s="53" t="s">
        <v>295</v>
      </c>
      <c r="C21" s="156"/>
      <c r="D21" s="156"/>
      <c r="E21" s="156"/>
      <c r="F21" s="120">
        <f t="shared" si="0"/>
        <v>0</v>
      </c>
    </row>
    <row r="22" spans="1:6" x14ac:dyDescent="0.2">
      <c r="A22" s="50"/>
      <c r="B22" s="53"/>
      <c r="C22" s="121"/>
      <c r="D22" s="121"/>
      <c r="E22" s="121"/>
      <c r="F22" s="121"/>
    </row>
    <row r="23" spans="1:6" x14ac:dyDescent="0.2">
      <c r="A23" s="55"/>
      <c r="B23" s="55" t="s">
        <v>68</v>
      </c>
      <c r="C23" s="123">
        <f>SUM(C11:C15)+SUM(C18:C21)</f>
        <v>0</v>
      </c>
      <c r="D23" s="123">
        <f t="shared" ref="D23:E23" si="1">SUM(D11:D15)+SUM(D18:D21)</f>
        <v>0</v>
      </c>
      <c r="E23" s="123">
        <f t="shared" si="1"/>
        <v>0</v>
      </c>
      <c r="F23" s="123">
        <f t="shared" si="0"/>
        <v>0</v>
      </c>
    </row>
  </sheetData>
  <sheetProtection algorithmName="SHA-512" hashValue="sqJ9fGq1MHZJHN47E56gfqOjbVAY9X4FGAK6OpowEma9aRQAVQp60dmmV9dZmRY/HCGsWpiwhqbXHiJdzOqUBQ==" saltValue="cVsiYf056C4p0ZbW3W9LJA==" spinCount="100000" sheet="1" objects="1" scenarios="1" formatColumns="0" formatRows="0"/>
  <mergeCells count="6">
    <mergeCell ref="C5:D5"/>
    <mergeCell ref="C6:D6"/>
    <mergeCell ref="A1:F1"/>
    <mergeCell ref="A3:F3"/>
    <mergeCell ref="A5:A7"/>
    <mergeCell ref="B5:B7"/>
  </mergeCells>
  <printOptions horizontalCentered="1"/>
  <pageMargins left="0.7" right="0.7" top="0.75" bottom="0.75" header="0.3" footer="0.3"/>
  <pageSetup scale="9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C28"/>
  <sheetViews>
    <sheetView zoomScaleNormal="100" workbookViewId="0">
      <selection activeCell="C16" sqref="C16"/>
    </sheetView>
  </sheetViews>
  <sheetFormatPr defaultColWidth="0" defaultRowHeight="12.75" zeroHeight="1" x14ac:dyDescent="0.2"/>
  <cols>
    <col min="1" max="1" width="4.42578125" style="1" customWidth="1"/>
    <col min="2" max="2" width="43.140625" style="1" bestFit="1" customWidth="1"/>
    <col min="3" max="3" width="26.7109375" style="1" customWidth="1"/>
    <col min="4" max="16384" width="9.140625" style="1" hidden="1"/>
  </cols>
  <sheetData>
    <row r="1" spans="1:3" x14ac:dyDescent="0.2">
      <c r="A1" s="192" t="s">
        <v>326</v>
      </c>
      <c r="B1" s="192"/>
      <c r="C1" s="192"/>
    </row>
    <row r="2" spans="1:3" x14ac:dyDescent="0.2">
      <c r="A2" s="164"/>
    </row>
    <row r="3" spans="1:3" x14ac:dyDescent="0.2">
      <c r="A3" s="192" t="str">
        <f>'I.2 Kerngegevens'!A2</f>
        <v>Financieel jaar ....</v>
      </c>
      <c r="B3" s="192"/>
      <c r="C3" s="192"/>
    </row>
    <row r="4" spans="1:3" x14ac:dyDescent="0.2">
      <c r="A4" s="3"/>
    </row>
    <row r="5" spans="1:3" x14ac:dyDescent="0.2">
      <c r="A5" s="213" t="s">
        <v>277</v>
      </c>
      <c r="B5" s="213"/>
      <c r="C5" s="213"/>
    </row>
    <row r="6" spans="1:3" x14ac:dyDescent="0.2">
      <c r="A6" s="4"/>
    </row>
    <row r="7" spans="1:3" x14ac:dyDescent="0.2">
      <c r="A7" s="214" t="s">
        <v>171</v>
      </c>
      <c r="B7" s="214"/>
      <c r="C7" s="214"/>
    </row>
    <row r="8" spans="1:3" x14ac:dyDescent="0.2">
      <c r="A8" s="72" t="s">
        <v>172</v>
      </c>
      <c r="B8" s="78" t="s">
        <v>276</v>
      </c>
      <c r="C8" s="72" t="s">
        <v>173</v>
      </c>
    </row>
    <row r="9" spans="1:3" x14ac:dyDescent="0.2">
      <c r="A9" s="79">
        <v>0.4</v>
      </c>
      <c r="B9" s="15" t="s">
        <v>174</v>
      </c>
      <c r="C9" s="80" t="s">
        <v>175</v>
      </c>
    </row>
    <row r="10" spans="1:3" x14ac:dyDescent="0.2">
      <c r="A10" s="79">
        <v>0.5</v>
      </c>
      <c r="B10" s="15" t="s">
        <v>176</v>
      </c>
      <c r="C10" s="80" t="s">
        <v>177</v>
      </c>
    </row>
    <row r="11" spans="1:3" x14ac:dyDescent="0.2">
      <c r="A11" s="79">
        <v>0.6</v>
      </c>
      <c r="B11" s="15" t="s">
        <v>178</v>
      </c>
      <c r="C11" s="80" t="s">
        <v>179</v>
      </c>
    </row>
    <row r="12" spans="1:3" x14ac:dyDescent="0.2">
      <c r="A12" s="21"/>
      <c r="B12" s="72" t="s">
        <v>20</v>
      </c>
      <c r="C12" s="72" t="s">
        <v>180</v>
      </c>
    </row>
    <row r="13" spans="1:3" x14ac:dyDescent="0.2">
      <c r="A13" s="7"/>
    </row>
    <row r="14" spans="1:3" ht="13.5" thickBot="1" x14ac:dyDescent="0.25">
      <c r="A14" s="7"/>
    </row>
    <row r="15" spans="1:3" x14ac:dyDescent="0.2">
      <c r="A15" s="81" t="s">
        <v>278</v>
      </c>
      <c r="B15" s="82"/>
      <c r="C15" s="83" t="s">
        <v>244</v>
      </c>
    </row>
    <row r="16" spans="1:3" x14ac:dyDescent="0.2">
      <c r="A16" s="212" t="s">
        <v>181</v>
      </c>
      <c r="B16" s="212"/>
      <c r="C16" s="116">
        <f>IF('B. Balans'!C20&gt;=10000,4000,'B. Balans'!C20*0.4)</f>
        <v>0</v>
      </c>
    </row>
    <row r="17" spans="1:3" x14ac:dyDescent="0.2">
      <c r="A17" s="212" t="s">
        <v>182</v>
      </c>
      <c r="B17" s="212"/>
      <c r="C17" s="117">
        <f>IF(AND(C16=4000,'B. Balans'!C20&gt;=20000),5000,(IF('B. Balans'!C20&gt;10000,('B. Balans'!C20-10000)*0.5,0)))</f>
        <v>0</v>
      </c>
    </row>
    <row r="18" spans="1:3" x14ac:dyDescent="0.2">
      <c r="A18" s="212" t="s">
        <v>183</v>
      </c>
      <c r="B18" s="212"/>
      <c r="C18" s="117">
        <f>IF(AND(C17=5000,'B. Balans'!C20&gt;20000),('B. Balans'!C20-20000)*0.6,0)</f>
        <v>0</v>
      </c>
    </row>
    <row r="19" spans="1:3" x14ac:dyDescent="0.2">
      <c r="A19" s="211" t="s">
        <v>184</v>
      </c>
      <c r="B19" s="211"/>
      <c r="C19" s="119">
        <f>SUM(C16:C18)</f>
        <v>0</v>
      </c>
    </row>
    <row r="20" spans="1:3" x14ac:dyDescent="0.2">
      <c r="A20" s="211"/>
      <c r="B20" s="211"/>
      <c r="C20" s="118"/>
    </row>
    <row r="21" spans="1:3" x14ac:dyDescent="0.2">
      <c r="A21" s="210" t="s">
        <v>328</v>
      </c>
      <c r="B21" s="210"/>
      <c r="C21" s="119">
        <f>'N. 40-60% Beleggingsregeling'!C23+'N. 40-60% Beleggingsregeling'!D23</f>
        <v>0</v>
      </c>
    </row>
    <row r="22" spans="1:3" x14ac:dyDescent="0.2">
      <c r="A22" s="211"/>
      <c r="B22" s="211"/>
      <c r="C22" s="118"/>
    </row>
    <row r="23" spans="1:3" ht="18" customHeight="1" x14ac:dyDescent="0.2">
      <c r="A23" s="211" t="s">
        <v>185</v>
      </c>
      <c r="B23" s="211"/>
      <c r="C23" s="119">
        <f>C21-C19</f>
        <v>0</v>
      </c>
    </row>
    <row r="24" spans="1:3" x14ac:dyDescent="0.2"/>
    <row r="25" spans="1:3" x14ac:dyDescent="0.2"/>
    <row r="26" spans="1:3" ht="79.5" customHeight="1" x14ac:dyDescent="0.2">
      <c r="A26" s="209" t="s">
        <v>341</v>
      </c>
      <c r="B26" s="209"/>
      <c r="C26" s="209"/>
    </row>
    <row r="27" spans="1:3" x14ac:dyDescent="0.2">
      <c r="A27" s="1" t="s">
        <v>279</v>
      </c>
    </row>
    <row r="28" spans="1:3" x14ac:dyDescent="0.2">
      <c r="A28" s="1" t="s">
        <v>280</v>
      </c>
    </row>
  </sheetData>
  <sheetProtection algorithmName="SHA-512" hashValue="o8Mael6Kj+4tr09OrEzJ7w/gDSVF6h2F91QaqoPcL2dp3Akvv5uR74qjgEFRavvCpo23zJrNfRH8pKSU0daKIQ==" saltValue="WNCmd+Tz7BzW9HlgULzEhw==" spinCount="100000" sheet="1" objects="1" scenarios="1" formatColumns="0" formatRows="0"/>
  <mergeCells count="13">
    <mergeCell ref="A17:B17"/>
    <mergeCell ref="A18:B18"/>
    <mergeCell ref="A19:B19"/>
    <mergeCell ref="A1:C1"/>
    <mergeCell ref="A3:C3"/>
    <mergeCell ref="A5:C5"/>
    <mergeCell ref="A7:C7"/>
    <mergeCell ref="A16:B16"/>
    <mergeCell ref="A26:C26"/>
    <mergeCell ref="A21:B21"/>
    <mergeCell ref="A23:B23"/>
    <mergeCell ref="A20:B20"/>
    <mergeCell ref="A22:B22"/>
  </mergeCells>
  <printOptions horizontalCentered="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K58"/>
  <sheetViews>
    <sheetView zoomScaleNormal="100" zoomScaleSheetLayoutView="90" workbookViewId="0">
      <selection activeCell="E8" sqref="E8"/>
    </sheetView>
  </sheetViews>
  <sheetFormatPr defaultColWidth="0" defaultRowHeight="12.75" zeroHeight="1" x14ac:dyDescent="0.2"/>
  <cols>
    <col min="1" max="1" width="5.7109375" style="26" customWidth="1"/>
    <col min="2" max="2" width="39" style="10" customWidth="1"/>
    <col min="3" max="3" width="5.42578125" style="10" bestFit="1" customWidth="1"/>
    <col min="4" max="4" width="7.42578125" style="10" bestFit="1" customWidth="1"/>
    <col min="5" max="5" width="12.42578125" style="92" customWidth="1"/>
    <col min="6" max="6" width="14.85546875" style="10" bestFit="1" customWidth="1"/>
    <col min="7" max="7" width="12.42578125" style="97" customWidth="1"/>
    <col min="8" max="10" width="9.140625" style="10" hidden="1" customWidth="1"/>
    <col min="11" max="11" width="30.5703125" style="10" hidden="1" customWidth="1"/>
    <col min="12" max="16384" width="9.140625" style="10" hidden="1"/>
  </cols>
  <sheetData>
    <row r="1" spans="1:7" x14ac:dyDescent="0.2">
      <c r="A1" s="194" t="s">
        <v>327</v>
      </c>
      <c r="B1" s="194"/>
      <c r="C1" s="194"/>
      <c r="D1" s="194"/>
      <c r="E1" s="194"/>
      <c r="F1" s="194"/>
      <c r="G1" s="194"/>
    </row>
    <row r="2" spans="1:7" x14ac:dyDescent="0.2">
      <c r="A2" s="217" t="s">
        <v>139</v>
      </c>
      <c r="B2" s="217"/>
      <c r="C2" s="217"/>
      <c r="D2" s="217"/>
      <c r="E2" s="217"/>
      <c r="F2" s="217"/>
      <c r="G2" s="217"/>
    </row>
    <row r="3" spans="1:7" x14ac:dyDescent="0.2">
      <c r="A3" s="216" t="str">
        <f>'I.2 Kerngegevens'!A2</f>
        <v>Financieel jaar ....</v>
      </c>
      <c r="B3" s="216"/>
      <c r="C3" s="216"/>
      <c r="D3" s="216"/>
      <c r="E3" s="216"/>
      <c r="F3" s="216"/>
      <c r="G3" s="216"/>
    </row>
    <row r="4" spans="1:7" x14ac:dyDescent="0.2">
      <c r="A4" s="22"/>
    </row>
    <row r="5" spans="1:7" ht="25.5" x14ac:dyDescent="0.2">
      <c r="A5" s="23"/>
      <c r="B5" s="21"/>
      <c r="C5" s="11"/>
      <c r="D5" s="11"/>
      <c r="E5" s="93" t="s">
        <v>186</v>
      </c>
      <c r="F5" s="11" t="s">
        <v>303</v>
      </c>
      <c r="G5" s="93" t="s">
        <v>302</v>
      </c>
    </row>
    <row r="6" spans="1:7" x14ac:dyDescent="0.2">
      <c r="A6" s="24">
        <v>1</v>
      </c>
      <c r="B6" s="12" t="s">
        <v>34</v>
      </c>
      <c r="C6" s="13"/>
      <c r="D6" s="13"/>
      <c r="E6" s="91"/>
      <c r="G6" s="98"/>
    </row>
    <row r="7" spans="1:7" x14ac:dyDescent="0.2">
      <c r="A7" s="24"/>
      <c r="B7" s="16" t="s">
        <v>16</v>
      </c>
      <c r="C7" s="13"/>
      <c r="D7" s="13"/>
      <c r="E7" s="91"/>
      <c r="F7" s="14"/>
      <c r="G7" s="98"/>
    </row>
    <row r="8" spans="1:7" x14ac:dyDescent="0.2">
      <c r="A8" s="25">
        <v>1.1000000000000001</v>
      </c>
      <c r="B8" s="15" t="s">
        <v>187</v>
      </c>
      <c r="C8" s="13"/>
      <c r="D8" s="13"/>
      <c r="E8" s="162"/>
      <c r="F8" s="17">
        <v>0</v>
      </c>
      <c r="G8" s="110">
        <f>E8*F8</f>
        <v>0</v>
      </c>
    </row>
    <row r="9" spans="1:7" x14ac:dyDescent="0.2">
      <c r="A9" s="25"/>
      <c r="B9" s="15" t="s">
        <v>188</v>
      </c>
      <c r="C9" s="18" t="s">
        <v>189</v>
      </c>
      <c r="D9" s="18" t="s">
        <v>190</v>
      </c>
      <c r="E9" s="106"/>
      <c r="F9" s="13"/>
      <c r="G9" s="111"/>
    </row>
    <row r="10" spans="1:7" x14ac:dyDescent="0.2">
      <c r="A10" s="25"/>
      <c r="B10" s="15" t="s">
        <v>191</v>
      </c>
      <c r="C10" s="13" t="s">
        <v>192</v>
      </c>
      <c r="D10" s="13" t="s">
        <v>193</v>
      </c>
      <c r="E10" s="162"/>
      <c r="F10" s="17">
        <v>0.01</v>
      </c>
      <c r="G10" s="110">
        <f t="shared" ref="G10:G24" si="0">E10*F10</f>
        <v>0</v>
      </c>
    </row>
    <row r="11" spans="1:7" x14ac:dyDescent="0.2">
      <c r="A11" s="25"/>
      <c r="B11" s="15" t="s">
        <v>194</v>
      </c>
      <c r="C11" s="13" t="s">
        <v>195</v>
      </c>
      <c r="D11" s="13" t="s">
        <v>196</v>
      </c>
      <c r="E11" s="162"/>
      <c r="F11" s="17">
        <v>0.05</v>
      </c>
      <c r="G11" s="110">
        <f t="shared" si="0"/>
        <v>0</v>
      </c>
    </row>
    <row r="12" spans="1:7" x14ac:dyDescent="0.2">
      <c r="A12" s="25"/>
      <c r="B12" s="15"/>
      <c r="C12" s="13" t="s">
        <v>197</v>
      </c>
      <c r="D12" s="13" t="s">
        <v>198</v>
      </c>
      <c r="E12" s="162"/>
      <c r="F12" s="17">
        <v>0.05</v>
      </c>
      <c r="G12" s="110">
        <f t="shared" si="0"/>
        <v>0</v>
      </c>
    </row>
    <row r="13" spans="1:7" x14ac:dyDescent="0.2">
      <c r="A13" s="25"/>
      <c r="B13" s="15"/>
      <c r="C13" s="13" t="s">
        <v>199</v>
      </c>
      <c r="D13" s="13" t="s">
        <v>200</v>
      </c>
      <c r="E13" s="162"/>
      <c r="F13" s="17">
        <v>0.05</v>
      </c>
      <c r="G13" s="110">
        <f t="shared" si="0"/>
        <v>0</v>
      </c>
    </row>
    <row r="14" spans="1:7" x14ac:dyDescent="0.2">
      <c r="A14" s="25"/>
      <c r="B14" s="15" t="s">
        <v>201</v>
      </c>
      <c r="C14" s="13" t="s">
        <v>202</v>
      </c>
      <c r="D14" s="13" t="s">
        <v>203</v>
      </c>
      <c r="E14" s="162"/>
      <c r="F14" s="17">
        <v>0.1</v>
      </c>
      <c r="G14" s="110">
        <f t="shared" si="0"/>
        <v>0</v>
      </c>
    </row>
    <row r="15" spans="1:7" x14ac:dyDescent="0.2">
      <c r="A15" s="25"/>
      <c r="B15" s="15"/>
      <c r="C15" s="13" t="s">
        <v>204</v>
      </c>
      <c r="D15" s="13" t="s">
        <v>205</v>
      </c>
      <c r="E15" s="162"/>
      <c r="F15" s="17">
        <v>0.1</v>
      </c>
      <c r="G15" s="110">
        <f t="shared" si="0"/>
        <v>0</v>
      </c>
    </row>
    <row r="16" spans="1:7" x14ac:dyDescent="0.2">
      <c r="A16" s="25"/>
      <c r="B16" s="15"/>
      <c r="C16" s="13" t="s">
        <v>206</v>
      </c>
      <c r="D16" s="13" t="s">
        <v>207</v>
      </c>
      <c r="E16" s="162"/>
      <c r="F16" s="17">
        <v>0.1</v>
      </c>
      <c r="G16" s="110">
        <f t="shared" si="0"/>
        <v>0</v>
      </c>
    </row>
    <row r="17" spans="1:7" x14ac:dyDescent="0.2">
      <c r="A17" s="25"/>
      <c r="B17" s="15" t="s">
        <v>208</v>
      </c>
      <c r="C17" s="13" t="s">
        <v>209</v>
      </c>
      <c r="D17" s="13" t="s">
        <v>210</v>
      </c>
      <c r="E17" s="162"/>
      <c r="F17" s="17">
        <v>0.2</v>
      </c>
      <c r="G17" s="110">
        <f t="shared" si="0"/>
        <v>0</v>
      </c>
    </row>
    <row r="18" spans="1:7" x14ac:dyDescent="0.2">
      <c r="A18" s="25"/>
      <c r="B18" s="15"/>
      <c r="C18" s="13" t="s">
        <v>211</v>
      </c>
      <c r="D18" s="13" t="s">
        <v>212</v>
      </c>
      <c r="E18" s="162"/>
      <c r="F18" s="17">
        <v>0.2</v>
      </c>
      <c r="G18" s="110">
        <f t="shared" si="0"/>
        <v>0</v>
      </c>
    </row>
    <row r="19" spans="1:7" x14ac:dyDescent="0.2">
      <c r="A19" s="25"/>
      <c r="B19" s="15"/>
      <c r="C19" s="13" t="s">
        <v>213</v>
      </c>
      <c r="D19" s="13" t="s">
        <v>214</v>
      </c>
      <c r="E19" s="162"/>
      <c r="F19" s="17">
        <v>0.2</v>
      </c>
      <c r="G19" s="110">
        <f t="shared" si="0"/>
        <v>0</v>
      </c>
    </row>
    <row r="20" spans="1:7" x14ac:dyDescent="0.2">
      <c r="A20" s="25"/>
      <c r="B20" s="15" t="s">
        <v>215</v>
      </c>
      <c r="C20" s="13"/>
      <c r="D20" s="13"/>
      <c r="E20" s="162"/>
      <c r="F20" s="17">
        <v>1</v>
      </c>
      <c r="G20" s="110">
        <f t="shared" si="0"/>
        <v>0</v>
      </c>
    </row>
    <row r="21" spans="1:7" x14ac:dyDescent="0.2">
      <c r="A21" s="25">
        <v>1.2</v>
      </c>
      <c r="B21" s="15" t="s">
        <v>62</v>
      </c>
      <c r="C21" s="13"/>
      <c r="D21" s="13"/>
      <c r="E21" s="107">
        <f>'D. Toelichting op de balans'!C9</f>
        <v>0</v>
      </c>
      <c r="F21" s="17">
        <v>0</v>
      </c>
      <c r="G21" s="110">
        <f t="shared" si="0"/>
        <v>0</v>
      </c>
    </row>
    <row r="22" spans="1:7" x14ac:dyDescent="0.2">
      <c r="A22" s="25">
        <v>1.3</v>
      </c>
      <c r="B22" s="15" t="s">
        <v>63</v>
      </c>
      <c r="C22" s="13"/>
      <c r="D22" s="13"/>
      <c r="E22" s="107">
        <f>'D. Toelichting op de balans'!C10</f>
        <v>0</v>
      </c>
      <c r="F22" s="17">
        <v>0.02</v>
      </c>
      <c r="G22" s="110">
        <f t="shared" si="0"/>
        <v>0</v>
      </c>
    </row>
    <row r="23" spans="1:7" x14ac:dyDescent="0.2">
      <c r="A23" s="25">
        <v>1.4</v>
      </c>
      <c r="B23" s="15" t="s">
        <v>64</v>
      </c>
      <c r="C23" s="13"/>
      <c r="D23" s="13"/>
      <c r="E23" s="107">
        <f>'D. Toelichting op de balans'!C11</f>
        <v>0</v>
      </c>
      <c r="F23" s="17">
        <v>0.05</v>
      </c>
      <c r="G23" s="110">
        <f t="shared" si="0"/>
        <v>0</v>
      </c>
    </row>
    <row r="24" spans="1:7" x14ac:dyDescent="0.2">
      <c r="A24" s="25">
        <v>1.5</v>
      </c>
      <c r="B24" s="15" t="s">
        <v>294</v>
      </c>
      <c r="C24" s="13"/>
      <c r="D24" s="13"/>
      <c r="E24" s="107">
        <f>'D. Toelichting op de balans'!C12</f>
        <v>0</v>
      </c>
      <c r="F24" s="163"/>
      <c r="G24" s="110">
        <f t="shared" si="0"/>
        <v>0</v>
      </c>
    </row>
    <row r="25" spans="1:7" x14ac:dyDescent="0.2">
      <c r="A25" s="25"/>
      <c r="B25" s="15"/>
      <c r="C25" s="13"/>
      <c r="D25" s="13"/>
      <c r="E25" s="106"/>
      <c r="F25" s="19"/>
      <c r="G25" s="111"/>
    </row>
    <row r="26" spans="1:7" x14ac:dyDescent="0.2">
      <c r="A26" s="25"/>
      <c r="B26" s="16" t="s">
        <v>13</v>
      </c>
      <c r="C26" s="13"/>
      <c r="D26" s="13"/>
      <c r="E26" s="106"/>
      <c r="F26" s="19"/>
      <c r="G26" s="111"/>
    </row>
    <row r="27" spans="1:7" x14ac:dyDescent="0.2">
      <c r="A27" s="25">
        <v>1.6</v>
      </c>
      <c r="B27" s="15" t="s">
        <v>216</v>
      </c>
      <c r="C27" s="13"/>
      <c r="D27" s="13"/>
      <c r="E27" s="107">
        <f>'D. Toelichting op de balans'!C15</f>
        <v>0</v>
      </c>
      <c r="F27" s="17">
        <v>0.2</v>
      </c>
      <c r="G27" s="110">
        <f t="shared" ref="G27:G30" si="1">E27*F27</f>
        <v>0</v>
      </c>
    </row>
    <row r="28" spans="1:7" x14ac:dyDescent="0.2">
      <c r="A28" s="25">
        <v>1.7</v>
      </c>
      <c r="B28" s="15" t="s">
        <v>66</v>
      </c>
      <c r="C28" s="13"/>
      <c r="D28" s="13"/>
      <c r="E28" s="107">
        <f>'D. Toelichting op de balans'!C16</f>
        <v>0</v>
      </c>
      <c r="F28" s="17">
        <v>0.1</v>
      </c>
      <c r="G28" s="110">
        <f t="shared" si="1"/>
        <v>0</v>
      </c>
    </row>
    <row r="29" spans="1:7" x14ac:dyDescent="0.2">
      <c r="A29" s="25">
        <v>1.8</v>
      </c>
      <c r="B29" s="15" t="s">
        <v>67</v>
      </c>
      <c r="C29" s="13"/>
      <c r="D29" s="13"/>
      <c r="E29" s="107">
        <f>'D. Toelichting op de balans'!C17</f>
        <v>0</v>
      </c>
      <c r="F29" s="17">
        <v>0.1</v>
      </c>
      <c r="G29" s="110">
        <f t="shared" si="1"/>
        <v>0</v>
      </c>
    </row>
    <row r="30" spans="1:7" x14ac:dyDescent="0.2">
      <c r="A30" s="25">
        <v>1.9</v>
      </c>
      <c r="B30" s="15" t="s">
        <v>300</v>
      </c>
      <c r="C30" s="13"/>
      <c r="D30" s="13"/>
      <c r="E30" s="107">
        <f>'D. Toelichting op de balans'!C18</f>
        <v>0</v>
      </c>
      <c r="F30" s="17">
        <v>0.1</v>
      </c>
      <c r="G30" s="110">
        <f t="shared" si="1"/>
        <v>0</v>
      </c>
    </row>
    <row r="31" spans="1:7" x14ac:dyDescent="0.2">
      <c r="A31" s="25"/>
      <c r="B31" s="15"/>
      <c r="C31" s="13"/>
      <c r="D31" s="13"/>
      <c r="E31" s="106"/>
      <c r="F31" s="13"/>
      <c r="G31" s="111"/>
    </row>
    <row r="32" spans="1:7" x14ac:dyDescent="0.2">
      <c r="A32" s="24">
        <v>2</v>
      </c>
      <c r="B32" s="12" t="s">
        <v>35</v>
      </c>
      <c r="C32" s="13"/>
      <c r="D32" s="13"/>
      <c r="E32" s="106"/>
      <c r="F32" s="13"/>
      <c r="G32" s="111"/>
    </row>
    <row r="33" spans="1:7" x14ac:dyDescent="0.2">
      <c r="A33" s="25">
        <v>2.1</v>
      </c>
      <c r="B33" s="15" t="s">
        <v>69</v>
      </c>
      <c r="C33" s="13"/>
      <c r="D33" s="13"/>
      <c r="E33" s="107">
        <f>'D. Toelichting op de balans'!C22</f>
        <v>0</v>
      </c>
      <c r="F33" s="17">
        <v>0</v>
      </c>
      <c r="G33" s="110">
        <f t="shared" ref="G33:G37" si="2">E33*F33</f>
        <v>0</v>
      </c>
    </row>
    <row r="34" spans="1:7" x14ac:dyDescent="0.2">
      <c r="A34" s="25">
        <v>2.2000000000000002</v>
      </c>
      <c r="B34" s="15" t="s">
        <v>329</v>
      </c>
      <c r="C34" s="13"/>
      <c r="D34" s="13"/>
      <c r="E34" s="162"/>
      <c r="F34" s="17">
        <v>0</v>
      </c>
      <c r="G34" s="110">
        <f t="shared" si="2"/>
        <v>0</v>
      </c>
    </row>
    <row r="35" spans="1:7" ht="25.5" x14ac:dyDescent="0.2">
      <c r="A35" s="25">
        <v>2.2999999999999998</v>
      </c>
      <c r="B35" s="15" t="s">
        <v>301</v>
      </c>
      <c r="C35" s="13"/>
      <c r="D35" s="13"/>
      <c r="E35" s="162"/>
      <c r="F35" s="17">
        <v>0</v>
      </c>
      <c r="G35" s="110">
        <f t="shared" si="2"/>
        <v>0</v>
      </c>
    </row>
    <row r="36" spans="1:7" x14ac:dyDescent="0.2">
      <c r="A36" s="25">
        <v>2.4</v>
      </c>
      <c r="B36" s="20" t="s">
        <v>296</v>
      </c>
      <c r="C36" s="13"/>
      <c r="D36" s="13"/>
      <c r="E36" s="162"/>
      <c r="F36" s="17">
        <v>0</v>
      </c>
      <c r="G36" s="110">
        <f t="shared" si="2"/>
        <v>0</v>
      </c>
    </row>
    <row r="37" spans="1:7" x14ac:dyDescent="0.2">
      <c r="A37" s="25">
        <v>2.5</v>
      </c>
      <c r="B37" s="15" t="s">
        <v>297</v>
      </c>
      <c r="C37" s="13"/>
      <c r="D37" s="13"/>
      <c r="E37" s="107">
        <f>'D. Toelichting op de balans'!C26</f>
        <v>0</v>
      </c>
      <c r="F37" s="17">
        <v>0</v>
      </c>
      <c r="G37" s="110">
        <f t="shared" si="2"/>
        <v>0</v>
      </c>
    </row>
    <row r="38" spans="1:7" x14ac:dyDescent="0.2">
      <c r="A38" s="25"/>
      <c r="B38" s="15"/>
      <c r="C38" s="13"/>
      <c r="D38" s="13"/>
      <c r="E38" s="106"/>
      <c r="F38" s="13"/>
      <c r="G38" s="111"/>
    </row>
    <row r="39" spans="1:7" x14ac:dyDescent="0.2">
      <c r="A39" s="24">
        <v>3</v>
      </c>
      <c r="B39" s="12" t="s">
        <v>298</v>
      </c>
      <c r="C39" s="13"/>
      <c r="D39" s="13"/>
      <c r="E39" s="106"/>
      <c r="F39" s="13"/>
      <c r="G39" s="111"/>
    </row>
    <row r="40" spans="1:7" x14ac:dyDescent="0.2">
      <c r="A40" s="25">
        <v>3.1</v>
      </c>
      <c r="B40" s="15" t="s">
        <v>299</v>
      </c>
      <c r="C40" s="13"/>
      <c r="D40" s="13"/>
      <c r="E40" s="107">
        <f>'D. Toelichting op de balans'!C30</f>
        <v>0</v>
      </c>
      <c r="F40" s="17">
        <v>0.1</v>
      </c>
      <c r="G40" s="110">
        <f t="shared" ref="G40:G41" si="3">E40*F40</f>
        <v>0</v>
      </c>
    </row>
    <row r="41" spans="1:7" x14ac:dyDescent="0.2">
      <c r="A41" s="25">
        <v>3.11</v>
      </c>
      <c r="B41" s="15" t="s">
        <v>75</v>
      </c>
      <c r="C41" s="13"/>
      <c r="D41" s="13"/>
      <c r="E41" s="107">
        <f>'D. Toelichting op de balans'!C31</f>
        <v>0</v>
      </c>
      <c r="F41" s="17">
        <v>0.35</v>
      </c>
      <c r="G41" s="110">
        <f t="shared" si="3"/>
        <v>0</v>
      </c>
    </row>
    <row r="42" spans="1:7" x14ac:dyDescent="0.2">
      <c r="A42" s="25"/>
      <c r="B42" s="15"/>
      <c r="C42" s="13"/>
      <c r="D42" s="13"/>
      <c r="E42" s="106"/>
      <c r="F42" s="13"/>
      <c r="G42" s="111"/>
    </row>
    <row r="43" spans="1:7" x14ac:dyDescent="0.2">
      <c r="A43" s="24">
        <v>4</v>
      </c>
      <c r="B43" s="12" t="s">
        <v>37</v>
      </c>
      <c r="C43" s="13"/>
      <c r="D43" s="13"/>
      <c r="E43" s="107">
        <f>'D. Toelichting op de balans'!C37</f>
        <v>0</v>
      </c>
      <c r="F43" s="17">
        <v>0</v>
      </c>
      <c r="G43" s="110">
        <f>E43*F43</f>
        <v>0</v>
      </c>
    </row>
    <row r="44" spans="1:7" hidden="1" x14ac:dyDescent="0.2">
      <c r="A44" s="25"/>
      <c r="B44" s="20"/>
      <c r="C44" s="13"/>
      <c r="D44" s="13"/>
      <c r="E44" s="106"/>
      <c r="F44" s="17"/>
      <c r="G44" s="111"/>
    </row>
    <row r="45" spans="1:7" hidden="1" x14ac:dyDescent="0.2">
      <c r="A45" s="25"/>
      <c r="B45" s="20"/>
      <c r="C45" s="15"/>
      <c r="D45" s="15"/>
      <c r="E45" s="106"/>
      <c r="F45" s="17"/>
      <c r="G45" s="111"/>
    </row>
    <row r="46" spans="1:7" x14ac:dyDescent="0.2">
      <c r="A46" s="34"/>
      <c r="B46" s="35"/>
      <c r="C46" s="36"/>
      <c r="D46" s="36"/>
      <c r="E46" s="108"/>
      <c r="F46" s="37"/>
      <c r="G46" s="112"/>
    </row>
    <row r="47" spans="1:7" s="32" customFormat="1" x14ac:dyDescent="0.2">
      <c r="A47" s="38"/>
      <c r="B47" s="39" t="s">
        <v>20</v>
      </c>
      <c r="C47" s="40"/>
      <c r="D47" s="40"/>
      <c r="E47" s="109">
        <f>SUM(E8:E43)</f>
        <v>0</v>
      </c>
      <c r="F47" s="37"/>
      <c r="G47" s="113">
        <f>SUM(G8:G43)</f>
        <v>0</v>
      </c>
    </row>
    <row r="48" spans="1:7" x14ac:dyDescent="0.2">
      <c r="A48" s="27">
        <v>7</v>
      </c>
      <c r="B48" s="30" t="s">
        <v>42</v>
      </c>
      <c r="C48" s="29"/>
      <c r="D48" s="29"/>
      <c r="E48" s="94"/>
      <c r="F48" s="29"/>
      <c r="G48" s="110">
        <f>'B. Balans'!C18</f>
        <v>0</v>
      </c>
    </row>
    <row r="49" spans="1:7" hidden="1" x14ac:dyDescent="0.2">
      <c r="A49" s="27"/>
      <c r="B49" s="42"/>
      <c r="C49" s="29"/>
      <c r="D49" s="29"/>
      <c r="E49" s="94"/>
      <c r="F49" s="29"/>
      <c r="G49" s="114"/>
    </row>
    <row r="50" spans="1:7" hidden="1" x14ac:dyDescent="0.2">
      <c r="A50" s="27"/>
      <c r="B50" s="30"/>
      <c r="C50" s="29"/>
      <c r="D50" s="29"/>
      <c r="E50" s="94"/>
      <c r="F50" s="29"/>
      <c r="G50" s="114"/>
    </row>
    <row r="51" spans="1:7" hidden="1" x14ac:dyDescent="0.2">
      <c r="A51" s="27"/>
      <c r="B51" s="30"/>
      <c r="C51" s="29"/>
      <c r="D51" s="29"/>
      <c r="E51" s="94"/>
      <c r="F51" s="29"/>
      <c r="G51" s="114"/>
    </row>
    <row r="52" spans="1:7" s="32" customFormat="1" hidden="1" x14ac:dyDescent="0.2">
      <c r="A52" s="27"/>
      <c r="B52" s="43"/>
      <c r="C52" s="33"/>
      <c r="D52" s="33"/>
      <c r="E52" s="94"/>
      <c r="F52" s="33"/>
      <c r="G52" s="115"/>
    </row>
    <row r="53" spans="1:7" s="32" customFormat="1" ht="25.5" customHeight="1" x14ac:dyDescent="0.2">
      <c r="A53" s="44"/>
      <c r="B53" s="43" t="s">
        <v>304</v>
      </c>
      <c r="C53" s="28"/>
      <c r="D53" s="28"/>
      <c r="E53" s="95"/>
      <c r="F53" s="45"/>
      <c r="G53" s="113">
        <f>E47-G47-G48</f>
        <v>0</v>
      </c>
    </row>
    <row r="54" spans="1:7" x14ac:dyDescent="0.2">
      <c r="A54" s="27">
        <v>5</v>
      </c>
      <c r="B54" s="30" t="s">
        <v>40</v>
      </c>
      <c r="C54" s="29"/>
      <c r="D54" s="29"/>
      <c r="E54" s="94"/>
      <c r="F54" s="29"/>
      <c r="G54" s="110">
        <f>'B. Balans'!C16</f>
        <v>0</v>
      </c>
    </row>
    <row r="55" spans="1:7" x14ac:dyDescent="0.2">
      <c r="A55" s="25"/>
      <c r="B55" s="168" t="s">
        <v>305</v>
      </c>
      <c r="C55" s="13"/>
      <c r="D55" s="13"/>
      <c r="E55" s="94"/>
      <c r="F55" s="13"/>
      <c r="G55" s="99" t="e">
        <f>(E47-G48)/G54</f>
        <v>#DIV/0!</v>
      </c>
    </row>
    <row r="56" spans="1:7" x14ac:dyDescent="0.2">
      <c r="A56" s="38"/>
      <c r="B56" s="46" t="s">
        <v>306</v>
      </c>
      <c r="C56" s="41"/>
      <c r="D56" s="41"/>
      <c r="E56" s="96"/>
      <c r="F56" s="41"/>
      <c r="G56" s="100" t="e">
        <f>G53/G54</f>
        <v>#DIV/0!</v>
      </c>
    </row>
    <row r="57" spans="1:7" x14ac:dyDescent="0.2"/>
    <row r="58" spans="1:7" s="47" customFormat="1" ht="43.5" customHeight="1" x14ac:dyDescent="0.2">
      <c r="A58" s="215" t="s">
        <v>342</v>
      </c>
      <c r="B58" s="215"/>
      <c r="C58" s="215"/>
      <c r="D58" s="215"/>
      <c r="E58" s="215"/>
      <c r="F58" s="215"/>
      <c r="G58" s="215"/>
    </row>
  </sheetData>
  <sheetProtection algorithmName="SHA-512" hashValue="r2Uaj+ovhQTdbNtLPg6t/UkcM5AwzmPIu9QvkyovKH/Ixk9bSkRghO01gpHwAZ+cIeNGBI+7X3Vvx4qnmPB1Xw==" saltValue="ThKqLUuRm3aTF/prFna+4g==" spinCount="100000" sheet="1" objects="1" scenarios="1" formatColumns="0" formatRows="0"/>
  <mergeCells count="4">
    <mergeCell ref="A58:G58"/>
    <mergeCell ref="A1:G1"/>
    <mergeCell ref="A3:G3"/>
    <mergeCell ref="A2:G2"/>
  </mergeCells>
  <printOptions horizontalCentered="1"/>
  <pageMargins left="0.25" right="0.25"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61"/>
  <sheetViews>
    <sheetView tabSelected="1" zoomScaleNormal="100" zoomScaleSheetLayoutView="120" workbookViewId="0">
      <selection activeCell="A2" sqref="A2:C2"/>
    </sheetView>
  </sheetViews>
  <sheetFormatPr defaultColWidth="0" defaultRowHeight="12.75" zeroHeight="1" x14ac:dyDescent="0.2"/>
  <cols>
    <col min="1" max="1" width="51.85546875" style="1" customWidth="1"/>
    <col min="2" max="3" width="12.42578125" style="1" customWidth="1"/>
    <col min="4" max="16384" width="0" style="1" hidden="1"/>
  </cols>
  <sheetData>
    <row r="1" spans="1:3" x14ac:dyDescent="0.2">
      <c r="A1" s="191" t="s">
        <v>31</v>
      </c>
      <c r="B1" s="191"/>
      <c r="C1" s="191"/>
    </row>
    <row r="2" spans="1:3" x14ac:dyDescent="0.2">
      <c r="A2" s="218" t="s">
        <v>346</v>
      </c>
      <c r="B2" s="218"/>
      <c r="C2" s="218"/>
    </row>
    <row r="3" spans="1:3" x14ac:dyDescent="0.2">
      <c r="A3" s="130" t="s">
        <v>0</v>
      </c>
      <c r="B3" s="129"/>
      <c r="C3" s="129"/>
    </row>
    <row r="4" spans="1:3" x14ac:dyDescent="0.2">
      <c r="A4" s="130" t="s">
        <v>235</v>
      </c>
      <c r="B4" s="129"/>
      <c r="C4" s="129"/>
    </row>
    <row r="5" spans="1:3" x14ac:dyDescent="0.2">
      <c r="A5" s="130" t="s">
        <v>236</v>
      </c>
      <c r="B5" s="129"/>
      <c r="C5" s="129"/>
    </row>
    <row r="6" spans="1:3" s="9" customFormat="1" ht="12.75" customHeight="1" x14ac:dyDescent="0.25">
      <c r="A6" s="131" t="s">
        <v>237</v>
      </c>
      <c r="B6" s="132"/>
      <c r="C6" s="132"/>
    </row>
    <row r="7" spans="1:3" x14ac:dyDescent="0.2">
      <c r="A7" s="129"/>
      <c r="B7" s="129"/>
      <c r="C7" s="129"/>
    </row>
    <row r="8" spans="1:3" x14ac:dyDescent="0.2">
      <c r="A8" s="186" t="s">
        <v>1</v>
      </c>
      <c r="B8" s="187"/>
      <c r="C8" s="187"/>
    </row>
    <row r="9" spans="1:3" x14ac:dyDescent="0.2">
      <c r="A9" s="188"/>
      <c r="B9" s="189"/>
      <c r="C9" s="189"/>
    </row>
    <row r="10" spans="1:3" x14ac:dyDescent="0.2">
      <c r="A10" s="173" t="s">
        <v>238</v>
      </c>
      <c r="B10" s="174" t="s">
        <v>30</v>
      </c>
      <c r="C10" s="174" t="s">
        <v>307</v>
      </c>
    </row>
    <row r="11" spans="1:3" x14ac:dyDescent="0.2">
      <c r="A11" s="151" t="s">
        <v>239</v>
      </c>
      <c r="B11" s="175"/>
      <c r="C11" s="176"/>
    </row>
    <row r="12" spans="1:3" x14ac:dyDescent="0.2">
      <c r="A12" s="151" t="s">
        <v>2</v>
      </c>
      <c r="B12" s="175"/>
      <c r="C12" s="176"/>
    </row>
    <row r="13" spans="1:3" x14ac:dyDescent="0.2">
      <c r="A13" s="151" t="s">
        <v>3</v>
      </c>
      <c r="B13" s="175"/>
      <c r="C13" s="176"/>
    </row>
    <row r="14" spans="1:3" x14ac:dyDescent="0.2">
      <c r="A14" s="151" t="s">
        <v>4</v>
      </c>
      <c r="B14" s="175"/>
      <c r="C14" s="176"/>
    </row>
    <row r="15" spans="1:3" x14ac:dyDescent="0.2">
      <c r="A15" s="177" t="s">
        <v>217</v>
      </c>
      <c r="B15" s="175"/>
      <c r="C15" s="176"/>
    </row>
    <row r="16" spans="1:3" x14ac:dyDescent="0.2">
      <c r="A16" s="177" t="s">
        <v>218</v>
      </c>
      <c r="B16" s="175"/>
      <c r="C16" s="176"/>
    </row>
    <row r="17" spans="1:3" x14ac:dyDescent="0.2">
      <c r="A17" s="177" t="s">
        <v>219</v>
      </c>
      <c r="B17" s="175"/>
      <c r="C17" s="176"/>
    </row>
    <row r="18" spans="1:3" x14ac:dyDescent="0.2">
      <c r="A18" s="151"/>
      <c r="B18" s="178"/>
      <c r="C18" s="178"/>
    </row>
    <row r="19" spans="1:3" x14ac:dyDescent="0.2">
      <c r="A19" s="173" t="s">
        <v>335</v>
      </c>
      <c r="B19" s="178"/>
      <c r="C19" s="178"/>
    </row>
    <row r="20" spans="1:3" x14ac:dyDescent="0.2">
      <c r="A20" s="151" t="s">
        <v>5</v>
      </c>
      <c r="B20" s="133">
        <f>'F. Toelichting baten en lasten'!C28/1000</f>
        <v>0</v>
      </c>
      <c r="C20" s="133">
        <f>'F. Toelichting baten en lasten'!D28/1000</f>
        <v>0</v>
      </c>
    </row>
    <row r="21" spans="1:3" x14ac:dyDescent="0.2">
      <c r="A21" s="151" t="s">
        <v>6</v>
      </c>
      <c r="B21" s="175"/>
      <c r="C21" s="176"/>
    </row>
    <row r="22" spans="1:3" x14ac:dyDescent="0.2">
      <c r="A22" s="151" t="s">
        <v>7</v>
      </c>
      <c r="B22" s="133">
        <f>'G. Toelichting baten en lasten2'!C14/1000</f>
        <v>0</v>
      </c>
      <c r="C22" s="133">
        <f>'G. Toelichting baten en lasten2'!D14/1000</f>
        <v>0</v>
      </c>
    </row>
    <row r="23" spans="1:3" x14ac:dyDescent="0.2">
      <c r="A23" s="151"/>
      <c r="B23" s="178"/>
      <c r="C23" s="178"/>
    </row>
    <row r="24" spans="1:3" x14ac:dyDescent="0.2">
      <c r="A24" s="173" t="s">
        <v>8</v>
      </c>
      <c r="B24" s="178"/>
      <c r="C24" s="178"/>
    </row>
    <row r="25" spans="1:3" x14ac:dyDescent="0.2">
      <c r="A25" s="151" t="s">
        <v>9</v>
      </c>
      <c r="B25" s="134">
        <f>B26+B27</f>
        <v>0</v>
      </c>
      <c r="C25" s="134">
        <f>C26+C27</f>
        <v>0</v>
      </c>
    </row>
    <row r="26" spans="1:3" x14ac:dyDescent="0.2">
      <c r="A26" s="151" t="s">
        <v>10</v>
      </c>
      <c r="B26" s="179"/>
      <c r="C26" s="180"/>
    </row>
    <row r="27" spans="1:3" x14ac:dyDescent="0.2">
      <c r="A27" s="151" t="s">
        <v>11</v>
      </c>
      <c r="B27" s="179"/>
      <c r="C27" s="180"/>
    </row>
    <row r="28" spans="1:3" x14ac:dyDescent="0.2">
      <c r="A28" s="151"/>
      <c r="B28" s="178"/>
      <c r="C28" s="178"/>
    </row>
    <row r="29" spans="1:3" x14ac:dyDescent="0.2">
      <c r="A29" s="173" t="s">
        <v>240</v>
      </c>
      <c r="B29" s="178"/>
      <c r="C29" s="178"/>
    </row>
    <row r="30" spans="1:3" x14ac:dyDescent="0.2">
      <c r="A30" s="151" t="s">
        <v>12</v>
      </c>
      <c r="B30" s="181">
        <f>('D. Toelichting op de balans'!C8+'D. Toelichting op de balans'!C9+'D. Toelichting op de balans'!C10+'D. Toelichting op de balans'!C11+'D. Toelichting op de balans'!C12)/1000</f>
        <v>0</v>
      </c>
      <c r="C30" s="181">
        <f>('D. Toelichting op de balans'!D8+'D. Toelichting op de balans'!D9+'D. Toelichting op de balans'!D10+'D. Toelichting op de balans'!D11+'D. Toelichting op de balans'!D12)/1000</f>
        <v>0</v>
      </c>
    </row>
    <row r="31" spans="1:3" x14ac:dyDescent="0.2">
      <c r="A31" s="151" t="s">
        <v>13</v>
      </c>
      <c r="B31" s="181">
        <f>('D. Toelichting op de balans'!C15+'D. Toelichting op de balans'!C16+'D. Toelichting op de balans'!C17+'D. Toelichting op de balans'!C18)/1000</f>
        <v>0</v>
      </c>
      <c r="C31" s="181">
        <f>('D. Toelichting op de balans'!D15+'D. Toelichting op de balans'!D16+'D. Toelichting op de balans'!D17+'D. Toelichting op de balans'!D18)/1000</f>
        <v>0</v>
      </c>
    </row>
    <row r="32" spans="1:3" x14ac:dyDescent="0.2">
      <c r="A32" s="177" t="s">
        <v>27</v>
      </c>
      <c r="B32" s="181">
        <f>'D. Toelichting op de balans'!C15/1000</f>
        <v>0</v>
      </c>
      <c r="C32" s="181">
        <f>'D. Toelichting op de balans'!D15/1000</f>
        <v>0</v>
      </c>
    </row>
    <row r="33" spans="1:3" x14ac:dyDescent="0.2">
      <c r="A33" s="177" t="s">
        <v>28</v>
      </c>
      <c r="B33" s="181">
        <f>('D. Toelichting op de balans'!C16+'D. Toelichting op de balans'!C17)/1000</f>
        <v>0</v>
      </c>
      <c r="C33" s="181">
        <f>('D. Toelichting op de balans'!D16+'D. Toelichting op de balans'!D17)/1000</f>
        <v>0</v>
      </c>
    </row>
    <row r="34" spans="1:3" x14ac:dyDescent="0.2">
      <c r="A34" s="151" t="s">
        <v>14</v>
      </c>
      <c r="B34" s="181">
        <f>B30+B31</f>
        <v>0</v>
      </c>
      <c r="C34" s="181">
        <f>C30+C31</f>
        <v>0</v>
      </c>
    </row>
    <row r="35" spans="1:3" x14ac:dyDescent="0.2">
      <c r="A35" s="151"/>
      <c r="B35" s="182"/>
      <c r="C35" s="182"/>
    </row>
    <row r="36" spans="1:3" x14ac:dyDescent="0.2">
      <c r="A36" s="173" t="s">
        <v>15</v>
      </c>
      <c r="B36" s="182"/>
      <c r="C36" s="182"/>
    </row>
    <row r="37" spans="1:3" x14ac:dyDescent="0.2">
      <c r="A37" s="151" t="s">
        <v>16</v>
      </c>
      <c r="B37" s="183" t="e">
        <f>B30/B34</f>
        <v>#DIV/0!</v>
      </c>
      <c r="C37" s="183" t="e">
        <f>C30/C34</f>
        <v>#DIV/0!</v>
      </c>
    </row>
    <row r="38" spans="1:3" x14ac:dyDescent="0.2">
      <c r="A38" s="151" t="s">
        <v>13</v>
      </c>
      <c r="B38" s="183" t="e">
        <f>B31/B34</f>
        <v>#DIV/0!</v>
      </c>
      <c r="C38" s="183" t="e">
        <f>C31/C34</f>
        <v>#DIV/0!</v>
      </c>
    </row>
    <row r="39" spans="1:3" x14ac:dyDescent="0.2">
      <c r="A39" s="151"/>
      <c r="B39" s="182"/>
      <c r="C39" s="182"/>
    </row>
    <row r="40" spans="1:3" x14ac:dyDescent="0.2">
      <c r="A40" s="173" t="s">
        <v>241</v>
      </c>
      <c r="B40" s="182"/>
      <c r="C40" s="182"/>
    </row>
    <row r="41" spans="1:3" x14ac:dyDescent="0.2">
      <c r="A41" s="151" t="s">
        <v>17</v>
      </c>
      <c r="B41" s="175"/>
      <c r="C41" s="176"/>
    </row>
    <row r="42" spans="1:3" x14ac:dyDescent="0.2">
      <c r="A42" s="151" t="s">
        <v>18</v>
      </c>
      <c r="B42" s="175"/>
      <c r="C42" s="176"/>
    </row>
    <row r="43" spans="1:3" x14ac:dyDescent="0.2">
      <c r="A43" s="151" t="s">
        <v>19</v>
      </c>
      <c r="B43" s="175"/>
      <c r="C43" s="176"/>
    </row>
    <row r="44" spans="1:3" x14ac:dyDescent="0.2">
      <c r="A44" s="151" t="s">
        <v>20</v>
      </c>
      <c r="B44" s="181">
        <f>SUM(B41:B43)</f>
        <v>0</v>
      </c>
      <c r="C44" s="181">
        <f>SUM(C41:C43)</f>
        <v>0</v>
      </c>
    </row>
    <row r="45" spans="1:3" x14ac:dyDescent="0.2">
      <c r="A45" s="151"/>
      <c r="B45" s="182"/>
      <c r="C45" s="182"/>
    </row>
    <row r="46" spans="1:3" x14ac:dyDescent="0.2">
      <c r="A46" s="173" t="s">
        <v>21</v>
      </c>
      <c r="B46" s="184" t="e">
        <f>'P. Solvabiliteitsvereisten'!G56</f>
        <v>#DIV/0!</v>
      </c>
      <c r="C46" s="176"/>
    </row>
    <row r="47" spans="1:3" x14ac:dyDescent="0.2">
      <c r="A47" s="151"/>
      <c r="B47" s="182"/>
      <c r="C47" s="182"/>
    </row>
    <row r="48" spans="1:3" x14ac:dyDescent="0.2">
      <c r="A48" s="173" t="s">
        <v>242</v>
      </c>
      <c r="B48" s="182"/>
      <c r="C48" s="182"/>
    </row>
    <row r="49" spans="1:3" x14ac:dyDescent="0.2">
      <c r="A49" s="151" t="s">
        <v>22</v>
      </c>
      <c r="B49" s="181">
        <f>'F. Toelichting baten en lasten'!C14/1000</f>
        <v>0</v>
      </c>
      <c r="C49" s="181">
        <f>'F. Toelichting baten en lasten'!D14/1000</f>
        <v>0</v>
      </c>
    </row>
    <row r="50" spans="1:3" x14ac:dyDescent="0.2">
      <c r="A50" s="151" t="s">
        <v>23</v>
      </c>
      <c r="B50" s="175"/>
      <c r="C50" s="176"/>
    </row>
    <row r="51" spans="1:3" x14ac:dyDescent="0.2">
      <c r="A51" s="151" t="s">
        <v>24</v>
      </c>
      <c r="B51" s="175"/>
      <c r="C51" s="176"/>
    </row>
    <row r="52" spans="1:3" x14ac:dyDescent="0.2">
      <c r="A52" s="151" t="s">
        <v>25</v>
      </c>
      <c r="B52" s="181">
        <f>B49+B50-B51</f>
        <v>0</v>
      </c>
      <c r="C52" s="181">
        <f>C49+C50-C51</f>
        <v>0</v>
      </c>
    </row>
    <row r="53" spans="1:3" x14ac:dyDescent="0.2">
      <c r="A53" s="151"/>
      <c r="B53" s="178"/>
      <c r="C53" s="178"/>
    </row>
    <row r="54" spans="1:3" x14ac:dyDescent="0.2">
      <c r="A54" s="173" t="s">
        <v>243</v>
      </c>
      <c r="B54" s="178"/>
      <c r="C54" s="178"/>
    </row>
    <row r="55" spans="1:3" x14ac:dyDescent="0.2">
      <c r="A55" s="151" t="s">
        <v>16</v>
      </c>
      <c r="B55" s="175"/>
      <c r="C55" s="176"/>
    </row>
    <row r="56" spans="1:3" x14ac:dyDescent="0.2">
      <c r="A56" s="151" t="s">
        <v>26</v>
      </c>
      <c r="B56" s="185">
        <f>B57+B58</f>
        <v>0</v>
      </c>
      <c r="C56" s="185">
        <f>C57+C58</f>
        <v>0</v>
      </c>
    </row>
    <row r="57" spans="1:3" x14ac:dyDescent="0.2">
      <c r="A57" s="151" t="s">
        <v>27</v>
      </c>
      <c r="B57" s="175"/>
      <c r="C57" s="176"/>
    </row>
    <row r="58" spans="1:3" x14ac:dyDescent="0.2">
      <c r="A58" s="151" t="s">
        <v>28</v>
      </c>
      <c r="B58" s="175"/>
      <c r="C58" s="176"/>
    </row>
    <row r="59" spans="1:3" x14ac:dyDescent="0.2">
      <c r="A59" s="151"/>
      <c r="B59" s="178"/>
      <c r="C59" s="178"/>
    </row>
    <row r="60" spans="1:3" x14ac:dyDescent="0.2">
      <c r="A60" s="151" t="s">
        <v>29</v>
      </c>
      <c r="B60" s="181">
        <f>B55+B56</f>
        <v>0</v>
      </c>
      <c r="C60" s="181">
        <f>C55+C56</f>
        <v>0</v>
      </c>
    </row>
    <row r="61" spans="1:3" x14ac:dyDescent="0.2">
      <c r="A61" s="151"/>
      <c r="B61" s="182"/>
      <c r="C61" s="182"/>
    </row>
  </sheetData>
  <sheetProtection algorithmName="SHA-512" hashValue="wOIz+aINFgeos8igCrJxwgkDtbLq47foV4MzMMNmY78LEZdDRRRi0HWg1XrlEnSQJL35f7F/T2uSrKhAgNS0Kw==" saltValue="C9+29+c0FOTwnCkjaqFMRQ==" spinCount="100000" sheet="1" objects="1" scenarios="1" formatColumns="0" formatRows="0"/>
  <mergeCells count="2">
    <mergeCell ref="A1:C1"/>
    <mergeCell ref="A2:C2"/>
  </mergeCells>
  <printOptions horizontalCentered="1"/>
  <pageMargins left="0.7" right="0.7" top="0.75" bottom="0.75" header="0.3" footer="0.3"/>
  <pageSetup scale="91" orientation="portrait" r:id="rId1"/>
  <rowBreaks count="1" manualBreakCount="1">
    <brk id="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D26"/>
  <sheetViews>
    <sheetView zoomScaleNormal="100" zoomScaleSheetLayoutView="112" workbookViewId="0">
      <selection activeCell="C8" sqref="C8"/>
    </sheetView>
  </sheetViews>
  <sheetFormatPr defaultColWidth="0" defaultRowHeight="12.75" zeroHeight="1" x14ac:dyDescent="0.2"/>
  <cols>
    <col min="1" max="1" width="6.85546875" style="1" customWidth="1"/>
    <col min="2" max="2" width="37.42578125" style="1" bestFit="1" customWidth="1"/>
    <col min="3" max="4" width="14" style="1" bestFit="1" customWidth="1"/>
    <col min="5" max="16384" width="9.140625" style="1" hidden="1"/>
  </cols>
  <sheetData>
    <row r="1" spans="1:4" x14ac:dyDescent="0.2">
      <c r="A1" s="192" t="s">
        <v>220</v>
      </c>
      <c r="B1" s="192"/>
      <c r="C1" s="192"/>
      <c r="D1" s="192"/>
    </row>
    <row r="2" spans="1:4" x14ac:dyDescent="0.2">
      <c r="A2" s="192" t="str">
        <f>'I.2 Kerngegevens'!A2</f>
        <v>Financieel jaar ....</v>
      </c>
      <c r="B2" s="192"/>
      <c r="C2" s="192"/>
      <c r="D2" s="192"/>
    </row>
    <row r="3" spans="1:4" x14ac:dyDescent="0.2">
      <c r="A3" s="6"/>
      <c r="B3" s="102"/>
      <c r="C3" s="102"/>
      <c r="D3" s="102"/>
    </row>
    <row r="4" spans="1:4" x14ac:dyDescent="0.2">
      <c r="A4" s="48"/>
      <c r="B4" s="48"/>
      <c r="C4" s="49" t="s">
        <v>32</v>
      </c>
      <c r="D4" s="49" t="s">
        <v>308</v>
      </c>
    </row>
    <row r="5" spans="1:4" x14ac:dyDescent="0.2">
      <c r="A5" s="48"/>
      <c r="B5" s="48"/>
      <c r="C5" s="49" t="s">
        <v>244</v>
      </c>
      <c r="D5" s="49" t="s">
        <v>244</v>
      </c>
    </row>
    <row r="6" spans="1:4" x14ac:dyDescent="0.2">
      <c r="A6" s="48"/>
      <c r="B6" s="48"/>
      <c r="C6" s="48"/>
      <c r="D6" s="48"/>
    </row>
    <row r="7" spans="1:4" x14ac:dyDescent="0.2">
      <c r="A7" s="50"/>
      <c r="B7" s="51" t="s">
        <v>33</v>
      </c>
      <c r="C7" s="48"/>
      <c r="D7" s="48"/>
    </row>
    <row r="8" spans="1:4" x14ac:dyDescent="0.2">
      <c r="A8" s="52">
        <v>1</v>
      </c>
      <c r="B8" s="48" t="s">
        <v>34</v>
      </c>
      <c r="C8" s="89">
        <f>'D. Toelichting op de balans'!C19</f>
        <v>0</v>
      </c>
      <c r="D8" s="89">
        <f>'D. Toelichting op de balans'!D19</f>
        <v>0</v>
      </c>
    </row>
    <row r="9" spans="1:4" x14ac:dyDescent="0.2">
      <c r="A9" s="52">
        <v>2</v>
      </c>
      <c r="B9" s="48" t="s">
        <v>35</v>
      </c>
      <c r="C9" s="89">
        <f>'D. Toelichting op de balans'!C27</f>
        <v>0</v>
      </c>
      <c r="D9" s="89">
        <f>'D. Toelichting op de balans'!D27</f>
        <v>0</v>
      </c>
    </row>
    <row r="10" spans="1:4" x14ac:dyDescent="0.2">
      <c r="A10" s="52">
        <v>3</v>
      </c>
      <c r="B10" s="48" t="s">
        <v>36</v>
      </c>
      <c r="C10" s="89">
        <f>'D. Toelichting op de balans'!C32</f>
        <v>0</v>
      </c>
      <c r="D10" s="89">
        <f>'D. Toelichting op de balans'!D32</f>
        <v>0</v>
      </c>
    </row>
    <row r="11" spans="1:4" x14ac:dyDescent="0.2">
      <c r="A11" s="52">
        <v>4</v>
      </c>
      <c r="B11" s="48" t="s">
        <v>37</v>
      </c>
      <c r="C11" s="89">
        <f>'D. Toelichting op de balans'!C37</f>
        <v>0</v>
      </c>
      <c r="D11" s="89">
        <f>'D. Toelichting op de balans'!D37</f>
        <v>0</v>
      </c>
    </row>
    <row r="12" spans="1:4" x14ac:dyDescent="0.2">
      <c r="A12" s="52"/>
      <c r="B12" s="48"/>
      <c r="C12" s="88"/>
      <c r="D12" s="88"/>
    </row>
    <row r="13" spans="1:4" x14ac:dyDescent="0.2">
      <c r="A13" s="52"/>
      <c r="B13" s="51" t="s">
        <v>38</v>
      </c>
      <c r="C13" s="101">
        <f>SUM(C8:C11)</f>
        <v>0</v>
      </c>
      <c r="D13" s="101">
        <f>SUM(D8:D11)</f>
        <v>0</v>
      </c>
    </row>
    <row r="14" spans="1:4" x14ac:dyDescent="0.2">
      <c r="A14" s="52"/>
      <c r="B14" s="48"/>
      <c r="C14" s="88"/>
      <c r="D14" s="88"/>
    </row>
    <row r="15" spans="1:4" x14ac:dyDescent="0.2">
      <c r="A15" s="52"/>
      <c r="B15" s="51" t="s">
        <v>39</v>
      </c>
      <c r="C15" s="88"/>
      <c r="D15" s="88"/>
    </row>
    <row r="16" spans="1:4" x14ac:dyDescent="0.2">
      <c r="A16" s="52">
        <v>5</v>
      </c>
      <c r="B16" s="48" t="s">
        <v>40</v>
      </c>
      <c r="C16" s="89">
        <f>'D. Toelichting op de balans'!C43</f>
        <v>0</v>
      </c>
      <c r="D16" s="89">
        <f>'D. Toelichting op de balans'!D43</f>
        <v>0</v>
      </c>
    </row>
    <row r="17" spans="1:4" x14ac:dyDescent="0.2">
      <c r="A17" s="52">
        <v>6</v>
      </c>
      <c r="B17" s="48" t="s">
        <v>41</v>
      </c>
      <c r="C17" s="89">
        <f>'D. Toelichting op de balans'!C48</f>
        <v>0</v>
      </c>
      <c r="D17" s="89">
        <f>'D. Toelichting op de balans'!D48</f>
        <v>0</v>
      </c>
    </row>
    <row r="18" spans="1:4" x14ac:dyDescent="0.2">
      <c r="A18" s="52">
        <v>7</v>
      </c>
      <c r="B18" s="48" t="s">
        <v>42</v>
      </c>
      <c r="C18" s="89">
        <f>'E. Toelichting op de balans'!C10</f>
        <v>0</v>
      </c>
      <c r="D18" s="89">
        <f>'E. Toelichting op de balans'!D10</f>
        <v>0</v>
      </c>
    </row>
    <row r="19" spans="1:4" x14ac:dyDescent="0.2">
      <c r="A19" s="52"/>
      <c r="B19" s="48"/>
      <c r="C19" s="88"/>
      <c r="D19" s="88"/>
    </row>
    <row r="20" spans="1:4" x14ac:dyDescent="0.2">
      <c r="A20" s="52"/>
      <c r="B20" s="51" t="s">
        <v>43</v>
      </c>
      <c r="C20" s="101">
        <f>SUM(C16:C18)</f>
        <v>0</v>
      </c>
      <c r="D20" s="101">
        <f>SUM(D16:D18)</f>
        <v>0</v>
      </c>
    </row>
    <row r="21" spans="1:4" x14ac:dyDescent="0.2">
      <c r="A21" s="52"/>
      <c r="B21" s="48"/>
      <c r="C21" s="88"/>
      <c r="D21" s="88"/>
    </row>
    <row r="22" spans="1:4" x14ac:dyDescent="0.2">
      <c r="A22" s="52">
        <v>8</v>
      </c>
      <c r="B22" s="48" t="s">
        <v>44</v>
      </c>
      <c r="C22" s="89">
        <f>'E. Toelichting op de balans'!C17</f>
        <v>0</v>
      </c>
      <c r="D22" s="89">
        <f>'E. Toelichting op de balans'!D17</f>
        <v>0</v>
      </c>
    </row>
    <row r="23" spans="1:4" x14ac:dyDescent="0.2">
      <c r="A23" s="50"/>
      <c r="B23" s="48"/>
      <c r="C23" s="88"/>
      <c r="D23" s="88"/>
    </row>
    <row r="24" spans="1:4" x14ac:dyDescent="0.2">
      <c r="A24" s="48"/>
      <c r="B24" s="51" t="s">
        <v>45</v>
      </c>
      <c r="C24" s="101">
        <f>C20+C22</f>
        <v>0</v>
      </c>
      <c r="D24" s="101">
        <f>D20+D22</f>
        <v>0</v>
      </c>
    </row>
    <row r="25" spans="1:4" hidden="1" x14ac:dyDescent="0.2">
      <c r="A25" s="102"/>
      <c r="B25" s="102"/>
      <c r="C25" s="102"/>
      <c r="D25" s="102"/>
    </row>
    <row r="26" spans="1:4" hidden="1" x14ac:dyDescent="0.2">
      <c r="A26" s="6"/>
      <c r="B26" s="102"/>
      <c r="C26" s="102"/>
      <c r="D26" s="102"/>
    </row>
  </sheetData>
  <sheetProtection algorithmName="SHA-512" hashValue="qyF8sil5qEt8NwDoBeZnxMyHbaKRR6dK8f9xwuUk1aRWMRcsTsgbaWLwRQvjtPlNmzl2usjnmQVQ5lEF4LiObw==" saltValue="h/DK89uIstXkuNM/ccC0hA==" spinCount="100000" sheet="1" objects="1" scenarios="1" formatColumns="0" formatRows="0"/>
  <mergeCells count="2">
    <mergeCell ref="A1:D1"/>
    <mergeCell ref="A2:D2"/>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D30"/>
  <sheetViews>
    <sheetView zoomScaleNormal="100" zoomScaleSheetLayoutView="100" workbookViewId="0">
      <selection activeCell="C23" sqref="C23"/>
    </sheetView>
  </sheetViews>
  <sheetFormatPr defaultColWidth="0" defaultRowHeight="12.75" zeroHeight="1" x14ac:dyDescent="0.2"/>
  <cols>
    <col min="1" max="1" width="6.85546875" style="1" customWidth="1"/>
    <col min="2" max="2" width="42.140625" style="1" customWidth="1"/>
    <col min="3" max="4" width="17" style="1" bestFit="1" customWidth="1"/>
    <col min="5" max="16384" width="9.140625" style="1" hidden="1"/>
  </cols>
  <sheetData>
    <row r="1" spans="1:4" x14ac:dyDescent="0.2">
      <c r="A1" s="192" t="s">
        <v>221</v>
      </c>
      <c r="B1" s="192"/>
      <c r="C1" s="192"/>
      <c r="D1" s="192"/>
    </row>
    <row r="2" spans="1:4" x14ac:dyDescent="0.2">
      <c r="A2" s="192" t="str">
        <f>'I.2 Kerngegevens'!A2</f>
        <v>Financieel jaar ....</v>
      </c>
      <c r="B2" s="192"/>
      <c r="C2" s="192"/>
      <c r="D2" s="192"/>
    </row>
    <row r="3" spans="1:4" x14ac:dyDescent="0.2">
      <c r="A3" s="2"/>
    </row>
    <row r="4" spans="1:4" x14ac:dyDescent="0.2">
      <c r="A4" s="50"/>
      <c r="B4" s="53"/>
      <c r="C4" s="49" t="s">
        <v>32</v>
      </c>
      <c r="D4" s="49" t="s">
        <v>308</v>
      </c>
    </row>
    <row r="5" spans="1:4" x14ac:dyDescent="0.2">
      <c r="A5" s="50"/>
      <c r="B5" s="53"/>
      <c r="C5" s="49" t="s">
        <v>246</v>
      </c>
      <c r="D5" s="49" t="s">
        <v>246</v>
      </c>
    </row>
    <row r="6" spans="1:4" x14ac:dyDescent="0.2">
      <c r="A6" s="50"/>
      <c r="B6" s="20"/>
      <c r="C6" s="20"/>
      <c r="D6" s="20"/>
    </row>
    <row r="7" spans="1:4" x14ac:dyDescent="0.2">
      <c r="A7" s="54">
        <v>1</v>
      </c>
      <c r="B7" s="55" t="s">
        <v>245</v>
      </c>
      <c r="C7" s="20"/>
      <c r="D7" s="20"/>
    </row>
    <row r="8" spans="1:4" x14ac:dyDescent="0.2">
      <c r="A8" s="52">
        <v>1.1000000000000001</v>
      </c>
      <c r="B8" s="20" t="s">
        <v>46</v>
      </c>
      <c r="C8" s="89">
        <f>'F. Toelichting baten en lasten'!C14</f>
        <v>0</v>
      </c>
      <c r="D8" s="89">
        <f>'F. Toelichting baten en lasten'!D14</f>
        <v>0</v>
      </c>
    </row>
    <row r="9" spans="1:4" x14ac:dyDescent="0.2">
      <c r="A9" s="52">
        <v>1.2</v>
      </c>
      <c r="B9" s="20" t="s">
        <v>47</v>
      </c>
      <c r="C9" s="89">
        <f>'F. Toelichting baten en lasten'!C21</f>
        <v>0</v>
      </c>
      <c r="D9" s="89">
        <f>'F. Toelichting baten en lasten'!D21</f>
        <v>0</v>
      </c>
    </row>
    <row r="10" spans="1:4" x14ac:dyDescent="0.2">
      <c r="A10" s="52"/>
      <c r="B10" s="20"/>
      <c r="C10" s="88"/>
      <c r="D10" s="88"/>
    </row>
    <row r="11" spans="1:4" x14ac:dyDescent="0.2">
      <c r="A11" s="52">
        <v>2</v>
      </c>
      <c r="B11" s="20" t="s">
        <v>48</v>
      </c>
      <c r="C11" s="89">
        <f>'F. Toelichting baten en lasten'!C28</f>
        <v>0</v>
      </c>
      <c r="D11" s="89">
        <f>'F. Toelichting baten en lasten'!D28</f>
        <v>0</v>
      </c>
    </row>
    <row r="12" spans="1:4" x14ac:dyDescent="0.2">
      <c r="A12" s="52">
        <v>3</v>
      </c>
      <c r="B12" s="20" t="s">
        <v>49</v>
      </c>
      <c r="C12" s="89">
        <f>'F. Toelichting baten en lasten'!C34</f>
        <v>0</v>
      </c>
      <c r="D12" s="89">
        <f>'F. Toelichting baten en lasten'!D34</f>
        <v>0</v>
      </c>
    </row>
    <row r="13" spans="1:4" x14ac:dyDescent="0.2">
      <c r="A13" s="52"/>
      <c r="B13" s="20"/>
      <c r="C13" s="88"/>
      <c r="D13" s="88"/>
    </row>
    <row r="14" spans="1:4" ht="38.25" x14ac:dyDescent="0.2">
      <c r="A14" s="52"/>
      <c r="B14" s="12" t="s">
        <v>50</v>
      </c>
      <c r="C14" s="101">
        <f>C8+C9+C11+C12</f>
        <v>0</v>
      </c>
      <c r="D14" s="101">
        <f>D8+D9+D11+D12</f>
        <v>0</v>
      </c>
    </row>
    <row r="15" spans="1:4" x14ac:dyDescent="0.2">
      <c r="A15" s="52"/>
      <c r="B15" s="20"/>
      <c r="C15" s="88"/>
      <c r="D15" s="88"/>
    </row>
    <row r="16" spans="1:4" x14ac:dyDescent="0.2">
      <c r="A16" s="52">
        <v>4</v>
      </c>
      <c r="B16" s="20" t="s">
        <v>51</v>
      </c>
      <c r="C16" s="89">
        <f>'F. Toelichting baten en lasten'!C39</f>
        <v>0</v>
      </c>
      <c r="D16" s="89">
        <f>'F. Toelichting baten en lasten'!D39</f>
        <v>0</v>
      </c>
    </row>
    <row r="17" spans="1:4" x14ac:dyDescent="0.2">
      <c r="A17" s="52">
        <v>5</v>
      </c>
      <c r="B17" s="20" t="s">
        <v>52</v>
      </c>
      <c r="C17" s="89">
        <f>'G. Toelichting baten en lasten2'!C14</f>
        <v>0</v>
      </c>
      <c r="D17" s="89">
        <f>'G. Toelichting baten en lasten2'!D14</f>
        <v>0</v>
      </c>
    </row>
    <row r="18" spans="1:4" x14ac:dyDescent="0.2">
      <c r="A18" s="52">
        <v>6</v>
      </c>
      <c r="B18" s="20" t="s">
        <v>53</v>
      </c>
      <c r="C18" s="89">
        <f>'G. Toelichting baten en lasten2'!C19</f>
        <v>0</v>
      </c>
      <c r="D18" s="89">
        <f>'G. Toelichting baten en lasten2'!D19</f>
        <v>0</v>
      </c>
    </row>
    <row r="19" spans="1:4" x14ac:dyDescent="0.2">
      <c r="A19" s="52">
        <v>7</v>
      </c>
      <c r="B19" s="20" t="s">
        <v>54</v>
      </c>
      <c r="C19" s="89">
        <f>'G. Toelichting baten en lasten2'!C32</f>
        <v>0</v>
      </c>
      <c r="D19" s="89">
        <f>'G. Toelichting baten en lasten2'!D32</f>
        <v>0</v>
      </c>
    </row>
    <row r="20" spans="1:4" x14ac:dyDescent="0.2">
      <c r="A20" s="52"/>
      <c r="B20" s="20"/>
      <c r="C20" s="88"/>
      <c r="D20" s="88"/>
    </row>
    <row r="21" spans="1:4" ht="25.5" x14ac:dyDescent="0.2">
      <c r="A21" s="52"/>
      <c r="B21" s="12" t="s">
        <v>55</v>
      </c>
      <c r="C21" s="101">
        <f>C14-C16-C17-C18-C19</f>
        <v>0</v>
      </c>
      <c r="D21" s="101">
        <f>D14-D16-D17-D18-D19</f>
        <v>0</v>
      </c>
    </row>
    <row r="22" spans="1:4" x14ac:dyDescent="0.2">
      <c r="A22" s="52"/>
      <c r="B22" s="53"/>
      <c r="C22" s="88"/>
      <c r="D22" s="88"/>
    </row>
    <row r="23" spans="1:4" x14ac:dyDescent="0.2">
      <c r="A23" s="52">
        <v>8</v>
      </c>
      <c r="B23" s="53" t="s">
        <v>56</v>
      </c>
      <c r="C23" s="135"/>
      <c r="D23" s="136"/>
    </row>
    <row r="24" spans="1:4" x14ac:dyDescent="0.2">
      <c r="A24" s="52">
        <v>9</v>
      </c>
      <c r="B24" s="53" t="s">
        <v>57</v>
      </c>
      <c r="C24" s="135"/>
      <c r="D24" s="136"/>
    </row>
    <row r="25" spans="1:4" x14ac:dyDescent="0.2">
      <c r="A25" s="52"/>
      <c r="B25" s="53"/>
      <c r="C25" s="88"/>
      <c r="D25" s="88"/>
    </row>
    <row r="26" spans="1:4" x14ac:dyDescent="0.2">
      <c r="A26" s="52"/>
      <c r="B26" s="55" t="s">
        <v>58</v>
      </c>
      <c r="C26" s="101">
        <f>C21+C23+C24</f>
        <v>0</v>
      </c>
      <c r="D26" s="101">
        <f>D21+D23+D24</f>
        <v>0</v>
      </c>
    </row>
    <row r="27" spans="1:4" x14ac:dyDescent="0.2">
      <c r="A27" s="52"/>
      <c r="B27" s="20"/>
      <c r="C27" s="88"/>
      <c r="D27" s="88"/>
    </row>
    <row r="28" spans="1:4" x14ac:dyDescent="0.2">
      <c r="A28" s="52">
        <v>10</v>
      </c>
      <c r="B28" s="20" t="s">
        <v>59</v>
      </c>
      <c r="C28" s="135"/>
      <c r="D28" s="136"/>
    </row>
    <row r="29" spans="1:4" x14ac:dyDescent="0.2">
      <c r="A29" s="50"/>
      <c r="B29" s="20"/>
      <c r="C29" s="88"/>
      <c r="D29" s="88"/>
    </row>
    <row r="30" spans="1:4" x14ac:dyDescent="0.2">
      <c r="A30" s="50"/>
      <c r="B30" s="55" t="s">
        <v>60</v>
      </c>
      <c r="C30" s="101">
        <f>C26-C28</f>
        <v>0</v>
      </c>
      <c r="D30" s="101">
        <f>D26-D28</f>
        <v>0</v>
      </c>
    </row>
  </sheetData>
  <sheetProtection algorithmName="SHA-512" hashValue="68nDcpL50ZPDjsgkmqIaFhOrI2NykOfzd45HT6trIqG6HN3Or42Ay6deDBvt3izKMzn0VapbE9rIqaUtpuv+/g==" saltValue="FpMtVemg2mXIxJGpYDraPA==" spinCount="100000" sheet="1" objects="1" scenarios="1" formatColumns="0" formatRows="0"/>
  <mergeCells count="2">
    <mergeCell ref="A1:D1"/>
    <mergeCell ref="A2:D2"/>
  </mergeCells>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D48"/>
  <sheetViews>
    <sheetView zoomScaleNormal="100" zoomScaleSheetLayoutView="110" workbookViewId="0">
      <selection activeCell="D8" sqref="D8"/>
    </sheetView>
  </sheetViews>
  <sheetFormatPr defaultColWidth="0" defaultRowHeight="12.75" zeroHeight="1" x14ac:dyDescent="0.2"/>
  <cols>
    <col min="1" max="1" width="6.85546875" style="129" customWidth="1"/>
    <col min="2" max="2" width="55.85546875" style="129" bestFit="1" customWidth="1"/>
    <col min="3" max="4" width="12.42578125" style="129" customWidth="1"/>
    <col min="5" max="16384" width="9.140625" style="129" hidden="1"/>
  </cols>
  <sheetData>
    <row r="1" spans="1:4" x14ac:dyDescent="0.2">
      <c r="A1" s="191" t="s">
        <v>82</v>
      </c>
      <c r="B1" s="191"/>
      <c r="C1" s="191"/>
      <c r="D1" s="191"/>
    </row>
    <row r="2" spans="1:4" x14ac:dyDescent="0.2">
      <c r="A2" s="191" t="str">
        <f>'I.2 Kerngegevens'!A2</f>
        <v>Financieel jaar ....</v>
      </c>
      <c r="B2" s="191"/>
      <c r="C2" s="191"/>
      <c r="D2" s="191"/>
    </row>
    <row r="3" spans="1:4" x14ac:dyDescent="0.2">
      <c r="A3" s="137"/>
    </row>
    <row r="4" spans="1:4" x14ac:dyDescent="0.2">
      <c r="A4" s="138"/>
      <c r="B4" s="139"/>
      <c r="C4" s="140" t="s">
        <v>32</v>
      </c>
      <c r="D4" s="140" t="s">
        <v>308</v>
      </c>
    </row>
    <row r="5" spans="1:4" x14ac:dyDescent="0.2">
      <c r="A5" s="138"/>
      <c r="B5" s="139"/>
      <c r="C5" s="140" t="s">
        <v>246</v>
      </c>
      <c r="D5" s="140" t="s">
        <v>246</v>
      </c>
    </row>
    <row r="6" spans="1:4" x14ac:dyDescent="0.2">
      <c r="A6" s="141">
        <v>1</v>
      </c>
      <c r="B6" s="142" t="s">
        <v>168</v>
      </c>
      <c r="C6" s="142"/>
      <c r="D6" s="142"/>
    </row>
    <row r="7" spans="1:4" x14ac:dyDescent="0.2">
      <c r="A7" s="143"/>
      <c r="B7" s="144" t="s">
        <v>16</v>
      </c>
      <c r="C7" s="145"/>
      <c r="D7" s="145"/>
    </row>
    <row r="8" spans="1:4" x14ac:dyDescent="0.2">
      <c r="A8" s="143">
        <v>1.1000000000000001</v>
      </c>
      <c r="B8" s="145" t="s">
        <v>61</v>
      </c>
      <c r="C8" s="146">
        <f>'L. Ontwik. vastrentende waarden'!B15</f>
        <v>0</v>
      </c>
      <c r="D8" s="136"/>
    </row>
    <row r="9" spans="1:4" x14ac:dyDescent="0.2">
      <c r="A9" s="143">
        <v>1.2</v>
      </c>
      <c r="B9" s="145" t="s">
        <v>62</v>
      </c>
      <c r="C9" s="146">
        <f>'L. Ontwik. vastrentende waarden'!C15</f>
        <v>0</v>
      </c>
      <c r="D9" s="136"/>
    </row>
    <row r="10" spans="1:4" x14ac:dyDescent="0.2">
      <c r="A10" s="143">
        <v>1.3</v>
      </c>
      <c r="B10" s="145" t="s">
        <v>63</v>
      </c>
      <c r="C10" s="146">
        <f>'L. Ontwik. vastrentende waarden'!D15</f>
        <v>0</v>
      </c>
      <c r="D10" s="136"/>
    </row>
    <row r="11" spans="1:4" x14ac:dyDescent="0.2">
      <c r="A11" s="143">
        <v>1.4</v>
      </c>
      <c r="B11" s="145" t="s">
        <v>64</v>
      </c>
      <c r="C11" s="146">
        <f>'L. Ontwik. vastrentende waarden'!E15</f>
        <v>0</v>
      </c>
      <c r="D11" s="136"/>
    </row>
    <row r="12" spans="1:4" x14ac:dyDescent="0.2">
      <c r="A12" s="143">
        <v>1.5</v>
      </c>
      <c r="B12" s="145" t="s">
        <v>286</v>
      </c>
      <c r="C12" s="146">
        <f>'L. Ontwik. vastrentende waarden'!F15</f>
        <v>0</v>
      </c>
      <c r="D12" s="136"/>
    </row>
    <row r="13" spans="1:4" x14ac:dyDescent="0.2">
      <c r="A13" s="143"/>
      <c r="B13" s="145"/>
      <c r="C13" s="147"/>
      <c r="D13" s="147"/>
    </row>
    <row r="14" spans="1:4" x14ac:dyDescent="0.2">
      <c r="A14" s="143"/>
      <c r="B14" s="144" t="s">
        <v>13</v>
      </c>
      <c r="C14" s="147"/>
      <c r="D14" s="147"/>
    </row>
    <row r="15" spans="1:4" x14ac:dyDescent="0.2">
      <c r="A15" s="143">
        <v>1.6</v>
      </c>
      <c r="B15" s="145" t="s">
        <v>65</v>
      </c>
      <c r="C15" s="146">
        <f>'M. Ontwik. zakelijke waarden'!B14</f>
        <v>0</v>
      </c>
      <c r="D15" s="136"/>
    </row>
    <row r="16" spans="1:4" x14ac:dyDescent="0.2">
      <c r="A16" s="143">
        <v>1.7</v>
      </c>
      <c r="B16" s="145" t="s">
        <v>66</v>
      </c>
      <c r="C16" s="146">
        <f>'M. Ontwik. zakelijke waarden'!C14</f>
        <v>0</v>
      </c>
      <c r="D16" s="136"/>
    </row>
    <row r="17" spans="1:4" x14ac:dyDescent="0.2">
      <c r="A17" s="143">
        <v>1.8</v>
      </c>
      <c r="B17" s="145" t="s">
        <v>67</v>
      </c>
      <c r="C17" s="146">
        <f>'M. Ontwik. zakelijke waarden'!D14</f>
        <v>0</v>
      </c>
      <c r="D17" s="136"/>
    </row>
    <row r="18" spans="1:4" x14ac:dyDescent="0.2">
      <c r="A18" s="143">
        <v>1.9</v>
      </c>
      <c r="B18" s="145" t="s">
        <v>285</v>
      </c>
      <c r="C18" s="146">
        <f>'M. Ontwik. zakelijke waarden'!E14</f>
        <v>0</v>
      </c>
      <c r="D18" s="136"/>
    </row>
    <row r="19" spans="1:4" x14ac:dyDescent="0.2">
      <c r="A19" s="148"/>
      <c r="B19" s="142" t="s">
        <v>68</v>
      </c>
      <c r="C19" s="149">
        <f>SUM(C8:C12)+SUM(C15:C18)</f>
        <v>0</v>
      </c>
      <c r="D19" s="149">
        <f>SUM(D8:D12)+SUM(D15:D18)</f>
        <v>0</v>
      </c>
    </row>
    <row r="20" spans="1:4" x14ac:dyDescent="0.2">
      <c r="A20" s="143"/>
      <c r="B20" s="145"/>
      <c r="C20" s="147"/>
      <c r="D20" s="147"/>
    </row>
    <row r="21" spans="1:4" x14ac:dyDescent="0.2">
      <c r="A21" s="141">
        <v>2</v>
      </c>
      <c r="B21" s="142" t="s">
        <v>247</v>
      </c>
      <c r="C21" s="147"/>
      <c r="D21" s="147"/>
    </row>
    <row r="22" spans="1:4" x14ac:dyDescent="0.2">
      <c r="A22" s="143">
        <v>2.1</v>
      </c>
      <c r="B22" s="145" t="s">
        <v>69</v>
      </c>
      <c r="C22" s="135"/>
      <c r="D22" s="136"/>
    </row>
    <row r="23" spans="1:4" x14ac:dyDescent="0.2">
      <c r="A23" s="143">
        <v>2.2000000000000002</v>
      </c>
      <c r="B23" s="145" t="s">
        <v>70</v>
      </c>
      <c r="C23" s="135"/>
      <c r="D23" s="136"/>
    </row>
    <row r="24" spans="1:4" x14ac:dyDescent="0.2">
      <c r="A24" s="143">
        <v>2.2999999999999998</v>
      </c>
      <c r="B24" s="145" t="s">
        <v>71</v>
      </c>
      <c r="C24" s="135"/>
      <c r="D24" s="136"/>
    </row>
    <row r="25" spans="1:4" x14ac:dyDescent="0.2">
      <c r="A25" s="143">
        <v>2.4</v>
      </c>
      <c r="B25" s="145" t="s">
        <v>72</v>
      </c>
      <c r="C25" s="135"/>
      <c r="D25" s="136"/>
    </row>
    <row r="26" spans="1:4" x14ac:dyDescent="0.2">
      <c r="A26" s="143">
        <v>2.5</v>
      </c>
      <c r="B26" s="145" t="s">
        <v>248</v>
      </c>
      <c r="C26" s="135"/>
      <c r="D26" s="136"/>
    </row>
    <row r="27" spans="1:4" x14ac:dyDescent="0.2">
      <c r="A27" s="148"/>
      <c r="B27" s="142" t="s">
        <v>68</v>
      </c>
      <c r="C27" s="149">
        <f>SUM(C22:C26)</f>
        <v>0</v>
      </c>
      <c r="D27" s="149">
        <f>SUM(D22:D26)</f>
        <v>0</v>
      </c>
    </row>
    <row r="28" spans="1:4" x14ac:dyDescent="0.2">
      <c r="A28" s="143"/>
      <c r="B28" s="145"/>
      <c r="C28" s="147"/>
      <c r="D28" s="147"/>
    </row>
    <row r="29" spans="1:4" x14ac:dyDescent="0.2">
      <c r="A29" s="141">
        <v>3</v>
      </c>
      <c r="B29" s="142" t="s">
        <v>73</v>
      </c>
      <c r="C29" s="147"/>
      <c r="D29" s="147"/>
    </row>
    <row r="30" spans="1:4" x14ac:dyDescent="0.2">
      <c r="A30" s="143">
        <v>3.1</v>
      </c>
      <c r="B30" s="145" t="s">
        <v>74</v>
      </c>
      <c r="C30" s="135"/>
      <c r="D30" s="136"/>
    </row>
    <row r="31" spans="1:4" x14ac:dyDescent="0.2">
      <c r="A31" s="143">
        <v>3.2</v>
      </c>
      <c r="B31" s="145" t="s">
        <v>75</v>
      </c>
      <c r="C31" s="135"/>
      <c r="D31" s="136"/>
    </row>
    <row r="32" spans="1:4" x14ac:dyDescent="0.2">
      <c r="A32" s="143"/>
      <c r="B32" s="142" t="s">
        <v>68</v>
      </c>
      <c r="C32" s="149">
        <f>SUM(C30:C31)</f>
        <v>0</v>
      </c>
      <c r="D32" s="149">
        <f>SUM(D30:D31)</f>
        <v>0</v>
      </c>
    </row>
    <row r="33" spans="1:4" x14ac:dyDescent="0.2">
      <c r="A33" s="143"/>
      <c r="B33" s="145"/>
      <c r="C33" s="147"/>
      <c r="D33" s="147"/>
    </row>
    <row r="34" spans="1:4" ht="12" customHeight="1" x14ac:dyDescent="0.2">
      <c r="A34" s="141">
        <v>4</v>
      </c>
      <c r="B34" s="142" t="s">
        <v>76</v>
      </c>
      <c r="C34" s="147"/>
      <c r="D34" s="147"/>
    </row>
    <row r="35" spans="1:4" x14ac:dyDescent="0.2">
      <c r="A35" s="143">
        <v>4.0999999999999996</v>
      </c>
      <c r="B35" s="145" t="s">
        <v>292</v>
      </c>
      <c r="C35" s="135"/>
      <c r="D35" s="136"/>
    </row>
    <row r="36" spans="1:4" x14ac:dyDescent="0.2">
      <c r="A36" s="143">
        <v>4.2</v>
      </c>
      <c r="B36" s="145" t="s">
        <v>293</v>
      </c>
      <c r="C36" s="135"/>
      <c r="D36" s="136"/>
    </row>
    <row r="37" spans="1:4" x14ac:dyDescent="0.2">
      <c r="A37" s="141"/>
      <c r="B37" s="142" t="s">
        <v>68</v>
      </c>
      <c r="C37" s="149">
        <f>SUM(C35:C36)</f>
        <v>0</v>
      </c>
      <c r="D37" s="149">
        <f>SUM(D35:D36)</f>
        <v>0</v>
      </c>
    </row>
    <row r="38" spans="1:4" x14ac:dyDescent="0.2">
      <c r="A38" s="143"/>
      <c r="B38" s="145"/>
      <c r="C38" s="147"/>
      <c r="D38" s="147"/>
    </row>
    <row r="39" spans="1:4" x14ac:dyDescent="0.2">
      <c r="A39" s="141">
        <v>5</v>
      </c>
      <c r="B39" s="142" t="s">
        <v>249</v>
      </c>
      <c r="C39" s="147"/>
      <c r="D39" s="147"/>
    </row>
    <row r="40" spans="1:4" x14ac:dyDescent="0.2">
      <c r="A40" s="143">
        <v>5.0999999999999996</v>
      </c>
      <c r="B40" s="145" t="s">
        <v>77</v>
      </c>
      <c r="C40" s="135"/>
      <c r="D40" s="136"/>
    </row>
    <row r="41" spans="1:4" x14ac:dyDescent="0.2">
      <c r="A41" s="143">
        <v>5.2</v>
      </c>
      <c r="B41" s="145" t="s">
        <v>78</v>
      </c>
      <c r="C41" s="135"/>
      <c r="D41" s="136"/>
    </row>
    <row r="42" spans="1:4" x14ac:dyDescent="0.2">
      <c r="A42" s="143">
        <v>5.3</v>
      </c>
      <c r="B42" s="145" t="s">
        <v>79</v>
      </c>
      <c r="C42" s="135"/>
      <c r="D42" s="136"/>
    </row>
    <row r="43" spans="1:4" x14ac:dyDescent="0.2">
      <c r="A43" s="148"/>
      <c r="B43" s="142" t="s">
        <v>68</v>
      </c>
      <c r="C43" s="149">
        <f>SUM(C40:C42)</f>
        <v>0</v>
      </c>
      <c r="D43" s="149">
        <f>SUM(D40:D42)</f>
        <v>0</v>
      </c>
    </row>
    <row r="44" spans="1:4" x14ac:dyDescent="0.2">
      <c r="A44" s="148"/>
      <c r="B44" s="145"/>
      <c r="C44" s="147"/>
      <c r="D44" s="147"/>
    </row>
    <row r="45" spans="1:4" x14ac:dyDescent="0.2">
      <c r="A45" s="141">
        <v>6</v>
      </c>
      <c r="B45" s="142" t="s">
        <v>250</v>
      </c>
      <c r="C45" s="147"/>
      <c r="D45" s="147"/>
    </row>
    <row r="46" spans="1:4" x14ac:dyDescent="0.2">
      <c r="A46" s="143">
        <v>6.1</v>
      </c>
      <c r="B46" s="145" t="s">
        <v>80</v>
      </c>
      <c r="C46" s="135"/>
      <c r="D46" s="136"/>
    </row>
    <row r="47" spans="1:4" x14ac:dyDescent="0.2">
      <c r="A47" s="143">
        <v>6.2</v>
      </c>
      <c r="B47" s="145" t="s">
        <v>81</v>
      </c>
      <c r="C47" s="135"/>
      <c r="D47" s="136"/>
    </row>
    <row r="48" spans="1:4" x14ac:dyDescent="0.2">
      <c r="A48" s="143"/>
      <c r="B48" s="142" t="s">
        <v>68</v>
      </c>
      <c r="C48" s="149">
        <f>SUM(C46:C47)</f>
        <v>0</v>
      </c>
      <c r="D48" s="149">
        <f>SUM(D46:D47)</f>
        <v>0</v>
      </c>
    </row>
  </sheetData>
  <sheetProtection algorithmName="SHA-512" hashValue="SDCkqRgeZVCVaKE7owxZVzm/lB5riCy+TpYiaWtxxqT1O2DAcfkaC/pSp2GWoEd2PwT/v9CJfIg51SLa5lxcsA==" saltValue="heDg4MrKhfC7WZWNFTdPfw==" spinCount="100000" sheet="1" objects="1" scenarios="1" formatColumns="0" formatRows="0"/>
  <mergeCells count="2">
    <mergeCell ref="A1:D1"/>
    <mergeCell ref="A2:D2"/>
  </mergeCells>
  <printOptions horizontalCentered="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D21"/>
  <sheetViews>
    <sheetView zoomScaleNormal="100" workbookViewId="0">
      <selection activeCell="C7" sqref="C7"/>
    </sheetView>
  </sheetViews>
  <sheetFormatPr defaultColWidth="0" defaultRowHeight="12.75" zeroHeight="1" x14ac:dyDescent="0.2"/>
  <cols>
    <col min="1" max="1" width="6.85546875" style="129" customWidth="1"/>
    <col min="2" max="2" width="54" style="129" customWidth="1"/>
    <col min="3" max="4" width="12.42578125" style="129" customWidth="1"/>
    <col min="5" max="16384" width="9.140625" style="129" hidden="1"/>
  </cols>
  <sheetData>
    <row r="1" spans="1:4" x14ac:dyDescent="0.2">
      <c r="A1" s="191" t="s">
        <v>88</v>
      </c>
      <c r="B1" s="191"/>
      <c r="C1" s="191"/>
      <c r="D1" s="191"/>
    </row>
    <row r="2" spans="1:4" x14ac:dyDescent="0.2">
      <c r="A2" s="191" t="str">
        <f>'I.2 Kerngegevens'!A2</f>
        <v>Financieel jaar ....</v>
      </c>
      <c r="B2" s="191"/>
      <c r="C2" s="191"/>
      <c r="D2" s="191"/>
    </row>
    <row r="3" spans="1:4" x14ac:dyDescent="0.2">
      <c r="A3" s="150"/>
    </row>
    <row r="4" spans="1:4" x14ac:dyDescent="0.2">
      <c r="A4" s="138"/>
      <c r="B4" s="139"/>
      <c r="C4" s="140" t="s">
        <v>32</v>
      </c>
      <c r="D4" s="140" t="s">
        <v>308</v>
      </c>
    </row>
    <row r="5" spans="1:4" x14ac:dyDescent="0.2">
      <c r="A5" s="138"/>
      <c r="B5" s="139"/>
      <c r="C5" s="140" t="s">
        <v>246</v>
      </c>
      <c r="D5" s="140" t="s">
        <v>246</v>
      </c>
    </row>
    <row r="6" spans="1:4" x14ac:dyDescent="0.2">
      <c r="A6" s="141">
        <v>7</v>
      </c>
      <c r="B6" s="142" t="s">
        <v>251</v>
      </c>
      <c r="C6" s="145"/>
      <c r="D6" s="145"/>
    </row>
    <row r="7" spans="1:4" x14ac:dyDescent="0.2">
      <c r="A7" s="143">
        <v>7.1</v>
      </c>
      <c r="B7" s="145" t="s">
        <v>287</v>
      </c>
      <c r="C7" s="135"/>
      <c r="D7" s="136"/>
    </row>
    <row r="8" spans="1:4" x14ac:dyDescent="0.2">
      <c r="A8" s="143">
        <v>7.2</v>
      </c>
      <c r="B8" s="145" t="s">
        <v>83</v>
      </c>
      <c r="C8" s="135"/>
      <c r="D8" s="136"/>
    </row>
    <row r="9" spans="1:4" x14ac:dyDescent="0.2">
      <c r="A9" s="143">
        <v>7.3</v>
      </c>
      <c r="B9" s="145" t="s">
        <v>282</v>
      </c>
      <c r="C9" s="135"/>
      <c r="D9" s="136"/>
    </row>
    <row r="10" spans="1:4" x14ac:dyDescent="0.2">
      <c r="A10" s="143"/>
      <c r="B10" s="142" t="s">
        <v>68</v>
      </c>
      <c r="C10" s="149">
        <f>SUM(C7:C9)</f>
        <v>0</v>
      </c>
      <c r="D10" s="149">
        <f>SUM(D7:D9)</f>
        <v>0</v>
      </c>
    </row>
    <row r="11" spans="1:4" x14ac:dyDescent="0.2">
      <c r="A11" s="143"/>
      <c r="B11" s="145"/>
      <c r="C11" s="147"/>
      <c r="D11" s="147"/>
    </row>
    <row r="12" spans="1:4" x14ac:dyDescent="0.2">
      <c r="A12" s="141">
        <v>8</v>
      </c>
      <c r="B12" s="142" t="s">
        <v>252</v>
      </c>
      <c r="C12" s="147"/>
      <c r="D12" s="147"/>
    </row>
    <row r="13" spans="1:4" x14ac:dyDescent="0.2">
      <c r="A13" s="143">
        <v>8.1</v>
      </c>
      <c r="B13" s="145" t="s">
        <v>288</v>
      </c>
      <c r="C13" s="135"/>
      <c r="D13" s="136"/>
    </row>
    <row r="14" spans="1:4" x14ac:dyDescent="0.2">
      <c r="A14" s="143">
        <v>8.1999999999999993</v>
      </c>
      <c r="B14" s="145" t="s">
        <v>84</v>
      </c>
      <c r="C14" s="135"/>
      <c r="D14" s="136"/>
    </row>
    <row r="15" spans="1:4" x14ac:dyDescent="0.2">
      <c r="A15" s="143">
        <v>8.3000000000000007</v>
      </c>
      <c r="B15" s="145" t="s">
        <v>85</v>
      </c>
      <c r="C15" s="135"/>
      <c r="D15" s="136"/>
    </row>
    <row r="16" spans="1:4" x14ac:dyDescent="0.2">
      <c r="A16" s="143">
        <v>8.4</v>
      </c>
      <c r="B16" s="145" t="s">
        <v>19</v>
      </c>
      <c r="C16" s="135"/>
      <c r="D16" s="136"/>
    </row>
    <row r="17" spans="1:4" x14ac:dyDescent="0.2">
      <c r="A17" s="143"/>
      <c r="B17" s="142" t="s">
        <v>68</v>
      </c>
      <c r="C17" s="149">
        <f>SUM(C13:C16)</f>
        <v>0</v>
      </c>
      <c r="D17" s="149">
        <f>SUM(D13:D16)</f>
        <v>0</v>
      </c>
    </row>
    <row r="18" spans="1:4" x14ac:dyDescent="0.2">
      <c r="A18" s="143"/>
      <c r="B18" s="145"/>
      <c r="C18" s="147"/>
      <c r="D18" s="147"/>
    </row>
    <row r="19" spans="1:4" x14ac:dyDescent="0.2">
      <c r="A19" s="141">
        <v>9</v>
      </c>
      <c r="B19" s="142" t="s">
        <v>253</v>
      </c>
      <c r="C19" s="147"/>
      <c r="D19" s="147"/>
    </row>
    <row r="20" spans="1:4" ht="25.5" x14ac:dyDescent="0.2">
      <c r="A20" s="143">
        <v>9.1</v>
      </c>
      <c r="B20" s="151" t="s">
        <v>86</v>
      </c>
      <c r="C20" s="135"/>
      <c r="D20" s="136"/>
    </row>
    <row r="21" spans="1:4" ht="38.25" x14ac:dyDescent="0.2">
      <c r="A21" s="143">
        <v>9.1999999999999993</v>
      </c>
      <c r="B21" s="151" t="s">
        <v>87</v>
      </c>
      <c r="C21" s="135"/>
      <c r="D21" s="136"/>
    </row>
  </sheetData>
  <sheetProtection algorithmName="SHA-512" hashValue="orSlrE2Kuh0EIeJnCkhE/vU2Q3s0zMyxrpB5K9lDliW2gzyG4WK7EbNnbDO5jefTuQ0c8M1i2wez1bMKGxkPgw==" saltValue="vl1Uwiivi3UYDUQo19l3pA==" spinCount="100000" sheet="1" objects="1" scenarios="1" formatColumns="0" formatRows="0"/>
  <mergeCells count="2">
    <mergeCell ref="A1:D1"/>
    <mergeCell ref="A2:D2"/>
  </mergeCells>
  <printOptions horizontalCentered="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D39"/>
  <sheetViews>
    <sheetView zoomScaleNormal="100" workbookViewId="0">
      <selection activeCell="C7" sqref="C7"/>
    </sheetView>
  </sheetViews>
  <sheetFormatPr defaultColWidth="0" defaultRowHeight="12.75" zeroHeight="1" x14ac:dyDescent="0.2"/>
  <cols>
    <col min="1" max="1" width="6.85546875" style="129" customWidth="1"/>
    <col min="2" max="2" width="47.42578125" style="129" bestFit="1" customWidth="1"/>
    <col min="3" max="4" width="12.42578125" style="129" customWidth="1"/>
    <col min="5" max="16384" width="9.140625" style="1" hidden="1"/>
  </cols>
  <sheetData>
    <row r="1" spans="1:4" x14ac:dyDescent="0.2">
      <c r="A1" s="191" t="s">
        <v>102</v>
      </c>
      <c r="B1" s="191"/>
      <c r="C1" s="191"/>
      <c r="D1" s="191"/>
    </row>
    <row r="2" spans="1:4" x14ac:dyDescent="0.2">
      <c r="A2" s="191" t="str">
        <f>'I.2 Kerngegevens'!A2</f>
        <v>Financieel jaar ....</v>
      </c>
      <c r="B2" s="191"/>
      <c r="C2" s="191"/>
      <c r="D2" s="191"/>
    </row>
    <row r="3" spans="1:4" x14ac:dyDescent="0.2">
      <c r="A3" s="137"/>
    </row>
    <row r="4" spans="1:4" x14ac:dyDescent="0.2">
      <c r="A4" s="138"/>
      <c r="B4" s="139"/>
      <c r="C4" s="140" t="s">
        <v>32</v>
      </c>
      <c r="D4" s="140" t="s">
        <v>308</v>
      </c>
    </row>
    <row r="5" spans="1:4" x14ac:dyDescent="0.2">
      <c r="A5" s="138"/>
      <c r="B5" s="139"/>
      <c r="C5" s="140" t="s">
        <v>246</v>
      </c>
      <c r="D5" s="140" t="s">
        <v>246</v>
      </c>
    </row>
    <row r="6" spans="1:4" x14ac:dyDescent="0.2">
      <c r="A6" s="141">
        <v>1.1000000000000001</v>
      </c>
      <c r="B6" s="142" t="s">
        <v>254</v>
      </c>
      <c r="C6" s="142"/>
      <c r="D6" s="142"/>
    </row>
    <row r="7" spans="1:4" x14ac:dyDescent="0.2">
      <c r="A7" s="143">
        <v>1.1100000000000001</v>
      </c>
      <c r="B7" s="145" t="s">
        <v>89</v>
      </c>
      <c r="C7" s="135"/>
      <c r="D7" s="136"/>
    </row>
    <row r="8" spans="1:4" x14ac:dyDescent="0.2">
      <c r="A8" s="143">
        <v>1.1200000000000001</v>
      </c>
      <c r="B8" s="145" t="s">
        <v>255</v>
      </c>
      <c r="C8" s="135"/>
      <c r="D8" s="136"/>
    </row>
    <row r="9" spans="1:4" x14ac:dyDescent="0.2">
      <c r="A9" s="143">
        <v>1.1299999999999999</v>
      </c>
      <c r="B9" s="145" t="s">
        <v>90</v>
      </c>
      <c r="C9" s="135"/>
      <c r="D9" s="136"/>
    </row>
    <row r="10" spans="1:4" x14ac:dyDescent="0.2">
      <c r="A10" s="143">
        <v>1.1399999999999999</v>
      </c>
      <c r="B10" s="145" t="s">
        <v>256</v>
      </c>
      <c r="C10" s="135"/>
      <c r="D10" s="136"/>
    </row>
    <row r="11" spans="1:4" x14ac:dyDescent="0.2">
      <c r="A11" s="143">
        <v>1.1499999999999999</v>
      </c>
      <c r="B11" s="145" t="s">
        <v>257</v>
      </c>
      <c r="C11" s="135"/>
      <c r="D11" s="136"/>
    </row>
    <row r="12" spans="1:4" x14ac:dyDescent="0.2">
      <c r="A12" s="143">
        <v>1.1599999999999999</v>
      </c>
      <c r="B12" s="145" t="s">
        <v>258</v>
      </c>
      <c r="C12" s="135"/>
      <c r="D12" s="136"/>
    </row>
    <row r="13" spans="1:4" x14ac:dyDescent="0.2">
      <c r="A13" s="143">
        <v>1.17</v>
      </c>
      <c r="B13" s="145" t="s">
        <v>91</v>
      </c>
      <c r="C13" s="135"/>
      <c r="D13" s="136"/>
    </row>
    <row r="14" spans="1:4" x14ac:dyDescent="0.2">
      <c r="A14" s="148"/>
      <c r="B14" s="142" t="s">
        <v>68</v>
      </c>
      <c r="C14" s="149">
        <f>SUM(C7:C13)</f>
        <v>0</v>
      </c>
      <c r="D14" s="149">
        <f>SUM(D7:D13)</f>
        <v>0</v>
      </c>
    </row>
    <row r="15" spans="1:4" x14ac:dyDescent="0.2">
      <c r="A15" s="143"/>
      <c r="B15" s="145"/>
      <c r="C15" s="147"/>
      <c r="D15" s="147"/>
    </row>
    <row r="16" spans="1:4" x14ac:dyDescent="0.2">
      <c r="A16" s="141">
        <v>1.2</v>
      </c>
      <c r="B16" s="142" t="s">
        <v>259</v>
      </c>
      <c r="C16" s="147"/>
      <c r="D16" s="147"/>
    </row>
    <row r="17" spans="1:4" x14ac:dyDescent="0.2">
      <c r="A17" s="143">
        <v>1.21</v>
      </c>
      <c r="B17" s="145" t="s">
        <v>92</v>
      </c>
      <c r="C17" s="135"/>
      <c r="D17" s="136"/>
    </row>
    <row r="18" spans="1:4" x14ac:dyDescent="0.2">
      <c r="A18" s="143">
        <v>1.22</v>
      </c>
      <c r="B18" s="145" t="s">
        <v>93</v>
      </c>
      <c r="C18" s="135"/>
      <c r="D18" s="136"/>
    </row>
    <row r="19" spans="1:4" x14ac:dyDescent="0.2">
      <c r="A19" s="143">
        <v>1.23</v>
      </c>
      <c r="B19" s="145" t="s">
        <v>94</v>
      </c>
      <c r="C19" s="135"/>
      <c r="D19" s="136"/>
    </row>
    <row r="20" spans="1:4" x14ac:dyDescent="0.2">
      <c r="A20" s="143">
        <v>1.24</v>
      </c>
      <c r="B20" s="145" t="s">
        <v>95</v>
      </c>
      <c r="C20" s="135"/>
      <c r="D20" s="136"/>
    </row>
    <row r="21" spans="1:4" x14ac:dyDescent="0.2">
      <c r="A21" s="148"/>
      <c r="B21" s="142" t="s">
        <v>68</v>
      </c>
      <c r="C21" s="149">
        <f>SUM(C17:C20)</f>
        <v>0</v>
      </c>
      <c r="D21" s="149">
        <f>SUM(D17:D20)</f>
        <v>0</v>
      </c>
    </row>
    <row r="22" spans="1:4" x14ac:dyDescent="0.2">
      <c r="A22" s="143"/>
      <c r="B22" s="145"/>
      <c r="C22" s="147"/>
      <c r="D22" s="147"/>
    </row>
    <row r="23" spans="1:4" x14ac:dyDescent="0.2">
      <c r="A23" s="141">
        <v>2</v>
      </c>
      <c r="B23" s="142" t="s">
        <v>260</v>
      </c>
      <c r="C23" s="147"/>
      <c r="D23" s="147"/>
    </row>
    <row r="24" spans="1:4" x14ac:dyDescent="0.2">
      <c r="A24" s="143">
        <v>2.1</v>
      </c>
      <c r="B24" s="145" t="s">
        <v>96</v>
      </c>
      <c r="C24" s="135"/>
      <c r="D24" s="136"/>
    </row>
    <row r="25" spans="1:4" x14ac:dyDescent="0.2">
      <c r="A25" s="143">
        <v>2.2000000000000002</v>
      </c>
      <c r="B25" s="145" t="s">
        <v>97</v>
      </c>
      <c r="C25" s="135"/>
      <c r="D25" s="136"/>
    </row>
    <row r="26" spans="1:4" x14ac:dyDescent="0.2">
      <c r="A26" s="143">
        <v>2.2999999999999998</v>
      </c>
      <c r="B26" s="145" t="s">
        <v>98</v>
      </c>
      <c r="C26" s="135"/>
      <c r="D26" s="136"/>
    </row>
    <row r="27" spans="1:4" x14ac:dyDescent="0.2">
      <c r="A27" s="143">
        <v>2.4</v>
      </c>
      <c r="B27" s="145" t="s">
        <v>95</v>
      </c>
      <c r="C27" s="135"/>
      <c r="D27" s="136"/>
    </row>
    <row r="28" spans="1:4" x14ac:dyDescent="0.2">
      <c r="A28" s="143"/>
      <c r="B28" s="142" t="s">
        <v>68</v>
      </c>
      <c r="C28" s="149">
        <f>SUM(C24:C27)</f>
        <v>0</v>
      </c>
      <c r="D28" s="149">
        <f>SUM(D24:D27)</f>
        <v>0</v>
      </c>
    </row>
    <row r="29" spans="1:4" x14ac:dyDescent="0.2">
      <c r="A29" s="143"/>
      <c r="B29" s="142"/>
      <c r="C29" s="147"/>
      <c r="D29" s="147"/>
    </row>
    <row r="30" spans="1:4" x14ac:dyDescent="0.2">
      <c r="A30" s="141">
        <v>3</v>
      </c>
      <c r="B30" s="142" t="s">
        <v>261</v>
      </c>
      <c r="C30" s="147"/>
      <c r="D30" s="147"/>
    </row>
    <row r="31" spans="1:4" x14ac:dyDescent="0.2">
      <c r="A31" s="143">
        <v>3.1</v>
      </c>
      <c r="B31" s="145" t="s">
        <v>263</v>
      </c>
      <c r="C31" s="135"/>
      <c r="D31" s="136"/>
    </row>
    <row r="32" spans="1:4" x14ac:dyDescent="0.2">
      <c r="A32" s="143">
        <v>3.2</v>
      </c>
      <c r="B32" s="145" t="s">
        <v>99</v>
      </c>
      <c r="C32" s="135"/>
      <c r="D32" s="136"/>
    </row>
    <row r="33" spans="1:4" x14ac:dyDescent="0.2">
      <c r="A33" s="143">
        <v>3.3</v>
      </c>
      <c r="B33" s="145" t="s">
        <v>95</v>
      </c>
      <c r="C33" s="135"/>
      <c r="D33" s="136"/>
    </row>
    <row r="34" spans="1:4" x14ac:dyDescent="0.2">
      <c r="A34" s="152"/>
      <c r="B34" s="142" t="s">
        <v>68</v>
      </c>
      <c r="C34" s="149">
        <f>SUM(C31:C33)</f>
        <v>0</v>
      </c>
      <c r="D34" s="149">
        <f>SUM(D31:D33)</f>
        <v>0</v>
      </c>
    </row>
    <row r="35" spans="1:4" x14ac:dyDescent="0.2">
      <c r="A35" s="143"/>
      <c r="B35" s="142"/>
      <c r="C35" s="147"/>
      <c r="D35" s="147"/>
    </row>
    <row r="36" spans="1:4" x14ac:dyDescent="0.2">
      <c r="A36" s="141">
        <v>4</v>
      </c>
      <c r="B36" s="142" t="s">
        <v>262</v>
      </c>
      <c r="C36" s="147"/>
      <c r="D36" s="147"/>
    </row>
    <row r="37" spans="1:4" x14ac:dyDescent="0.2">
      <c r="A37" s="143">
        <v>4.0999999999999996</v>
      </c>
      <c r="B37" s="145" t="s">
        <v>100</v>
      </c>
      <c r="C37" s="135"/>
      <c r="D37" s="136"/>
    </row>
    <row r="38" spans="1:4" x14ac:dyDescent="0.2">
      <c r="A38" s="143">
        <v>4.2</v>
      </c>
      <c r="B38" s="145" t="s">
        <v>101</v>
      </c>
      <c r="C38" s="135"/>
      <c r="D38" s="136"/>
    </row>
    <row r="39" spans="1:4" x14ac:dyDescent="0.2">
      <c r="A39" s="148"/>
      <c r="B39" s="142" t="s">
        <v>68</v>
      </c>
      <c r="C39" s="149">
        <f>C37-C38</f>
        <v>0</v>
      </c>
      <c r="D39" s="149">
        <f>D37-D38</f>
        <v>0</v>
      </c>
    </row>
  </sheetData>
  <sheetProtection algorithmName="SHA-512" hashValue="1ueScWZsVbrpD5dozTtFXtfwgcAZlg/7Xxc3C4pNxJQuOnhVIxllepEblw06upkjzHiEO2Ytz/S2BEkbm9NINQ==" saltValue="LM2k39wQwPEiz3IquYwIrA==" spinCount="100000" sheet="1" objects="1" scenarios="1" formatColumns="0" formatRows="0"/>
  <mergeCells count="2">
    <mergeCell ref="A1:D1"/>
    <mergeCell ref="A2:D2"/>
  </mergeCells>
  <printOptions horizontalCentered="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D32"/>
  <sheetViews>
    <sheetView zoomScaleNormal="100" workbookViewId="0">
      <selection activeCell="C7" sqref="C7"/>
    </sheetView>
  </sheetViews>
  <sheetFormatPr defaultColWidth="0" defaultRowHeight="12.75" zeroHeight="1" x14ac:dyDescent="0.2"/>
  <cols>
    <col min="1" max="1" width="6.85546875" style="129" customWidth="1"/>
    <col min="2" max="2" width="50.7109375" style="129" bestFit="1" customWidth="1"/>
    <col min="3" max="4" width="12.42578125" style="129" customWidth="1"/>
    <col min="5" max="16384" width="9.140625" style="1" hidden="1"/>
  </cols>
  <sheetData>
    <row r="1" spans="1:4" x14ac:dyDescent="0.2">
      <c r="A1" s="191" t="s">
        <v>121</v>
      </c>
      <c r="B1" s="191"/>
      <c r="C1" s="191"/>
      <c r="D1" s="191"/>
    </row>
    <row r="2" spans="1:4" x14ac:dyDescent="0.2">
      <c r="A2" s="191" t="str">
        <f>'I.2 Kerngegevens'!A2</f>
        <v>Financieel jaar ....</v>
      </c>
      <c r="B2" s="191"/>
      <c r="C2" s="191"/>
      <c r="D2" s="191"/>
    </row>
    <row r="3" spans="1:4" x14ac:dyDescent="0.2">
      <c r="A3" s="150"/>
    </row>
    <row r="4" spans="1:4" x14ac:dyDescent="0.2">
      <c r="A4" s="138"/>
      <c r="B4" s="139"/>
      <c r="C4" s="140" t="s">
        <v>32</v>
      </c>
      <c r="D4" s="140" t="s">
        <v>308</v>
      </c>
    </row>
    <row r="5" spans="1:4" x14ac:dyDescent="0.2">
      <c r="A5" s="138"/>
      <c r="B5" s="139"/>
      <c r="C5" s="140" t="s">
        <v>246</v>
      </c>
      <c r="D5" s="140" t="s">
        <v>246</v>
      </c>
    </row>
    <row r="6" spans="1:4" x14ac:dyDescent="0.2">
      <c r="A6" s="141">
        <v>5</v>
      </c>
      <c r="B6" s="142" t="s">
        <v>281</v>
      </c>
      <c r="C6" s="142"/>
      <c r="D6" s="142"/>
    </row>
    <row r="7" spans="1:4" x14ac:dyDescent="0.2">
      <c r="A7" s="143">
        <v>5.0999999999999996</v>
      </c>
      <c r="B7" s="145" t="s">
        <v>103</v>
      </c>
      <c r="C7" s="135"/>
      <c r="D7" s="136"/>
    </row>
    <row r="8" spans="1:4" x14ac:dyDescent="0.2">
      <c r="A8" s="143">
        <v>5.2</v>
      </c>
      <c r="B8" s="145" t="s">
        <v>104</v>
      </c>
      <c r="C8" s="135"/>
      <c r="D8" s="136"/>
    </row>
    <row r="9" spans="1:4" x14ac:dyDescent="0.2">
      <c r="A9" s="143">
        <v>5.3</v>
      </c>
      <c r="B9" s="145" t="s">
        <v>105</v>
      </c>
      <c r="C9" s="135"/>
      <c r="D9" s="136"/>
    </row>
    <row r="10" spans="1:4" x14ac:dyDescent="0.2">
      <c r="A10" s="143">
        <v>5.4</v>
      </c>
      <c r="B10" s="145" t="s">
        <v>106</v>
      </c>
      <c r="C10" s="135"/>
      <c r="D10" s="136"/>
    </row>
    <row r="11" spans="1:4" x14ac:dyDescent="0.2">
      <c r="A11" s="143">
        <v>5.5</v>
      </c>
      <c r="B11" s="145" t="s">
        <v>107</v>
      </c>
      <c r="C11" s="135"/>
      <c r="D11" s="136"/>
    </row>
    <row r="12" spans="1:4" x14ac:dyDescent="0.2">
      <c r="A12" s="143">
        <v>5.6</v>
      </c>
      <c r="B12" s="145" t="s">
        <v>108</v>
      </c>
      <c r="C12" s="135"/>
      <c r="D12" s="136"/>
    </row>
    <row r="13" spans="1:4" x14ac:dyDescent="0.2">
      <c r="A13" s="143">
        <v>5.7</v>
      </c>
      <c r="B13" s="145" t="s">
        <v>109</v>
      </c>
      <c r="C13" s="135"/>
      <c r="D13" s="136"/>
    </row>
    <row r="14" spans="1:4" x14ac:dyDescent="0.2">
      <c r="A14" s="148"/>
      <c r="B14" s="142" t="s">
        <v>68</v>
      </c>
      <c r="C14" s="149">
        <f>SUM(C7:C13)</f>
        <v>0</v>
      </c>
      <c r="D14" s="149">
        <f>SUM(D7:D13)</f>
        <v>0</v>
      </c>
    </row>
    <row r="15" spans="1:4" x14ac:dyDescent="0.2">
      <c r="A15" s="143"/>
      <c r="B15" s="145"/>
      <c r="C15" s="147"/>
      <c r="D15" s="147"/>
    </row>
    <row r="16" spans="1:4" x14ac:dyDescent="0.2">
      <c r="A16" s="141">
        <v>6</v>
      </c>
      <c r="B16" s="142" t="s">
        <v>264</v>
      </c>
      <c r="C16" s="147"/>
      <c r="D16" s="147"/>
    </row>
    <row r="17" spans="1:4" x14ac:dyDescent="0.2">
      <c r="A17" s="143">
        <v>6.1</v>
      </c>
      <c r="B17" s="145" t="s">
        <v>283</v>
      </c>
      <c r="C17" s="135"/>
      <c r="D17" s="136"/>
    </row>
    <row r="18" spans="1:4" x14ac:dyDescent="0.2">
      <c r="A18" s="143">
        <v>6.2</v>
      </c>
      <c r="B18" s="145" t="s">
        <v>110</v>
      </c>
      <c r="C18" s="135"/>
      <c r="D18" s="136"/>
    </row>
    <row r="19" spans="1:4" x14ac:dyDescent="0.2">
      <c r="A19" s="148"/>
      <c r="B19" s="142" t="s">
        <v>68</v>
      </c>
      <c r="C19" s="149">
        <f>SUM(C17:C18)</f>
        <v>0</v>
      </c>
      <c r="D19" s="149">
        <f>SUM(D17:D18)</f>
        <v>0</v>
      </c>
    </row>
    <row r="20" spans="1:4" x14ac:dyDescent="0.2">
      <c r="A20" s="143"/>
      <c r="B20" s="145"/>
      <c r="C20" s="147"/>
      <c r="D20" s="147"/>
    </row>
    <row r="21" spans="1:4" x14ac:dyDescent="0.2">
      <c r="A21" s="141">
        <v>7</v>
      </c>
      <c r="B21" s="153" t="s">
        <v>265</v>
      </c>
      <c r="C21" s="147"/>
      <c r="D21" s="147"/>
    </row>
    <row r="22" spans="1:4" x14ac:dyDescent="0.2">
      <c r="A22" s="143">
        <v>7.05</v>
      </c>
      <c r="B22" s="145" t="s">
        <v>111</v>
      </c>
      <c r="C22" s="135"/>
      <c r="D22" s="136"/>
    </row>
    <row r="23" spans="1:4" x14ac:dyDescent="0.2">
      <c r="A23" s="143">
        <v>7.1</v>
      </c>
      <c r="B23" s="145" t="s">
        <v>112</v>
      </c>
      <c r="C23" s="135"/>
      <c r="D23" s="136"/>
    </row>
    <row r="24" spans="1:4" x14ac:dyDescent="0.2">
      <c r="A24" s="143">
        <v>7.2</v>
      </c>
      <c r="B24" s="145" t="s">
        <v>113</v>
      </c>
      <c r="C24" s="135"/>
      <c r="D24" s="136"/>
    </row>
    <row r="25" spans="1:4" x14ac:dyDescent="0.2">
      <c r="A25" s="143">
        <v>7.3</v>
      </c>
      <c r="B25" s="145" t="s">
        <v>114</v>
      </c>
      <c r="C25" s="135"/>
      <c r="D25" s="136"/>
    </row>
    <row r="26" spans="1:4" x14ac:dyDescent="0.2">
      <c r="A26" s="143">
        <v>7.4</v>
      </c>
      <c r="B26" s="139" t="s">
        <v>115</v>
      </c>
      <c r="C26" s="135"/>
      <c r="D26" s="136"/>
    </row>
    <row r="27" spans="1:4" x14ac:dyDescent="0.2">
      <c r="A27" s="143">
        <v>7.5</v>
      </c>
      <c r="B27" s="145" t="s">
        <v>116</v>
      </c>
      <c r="C27" s="135"/>
      <c r="D27" s="136"/>
    </row>
    <row r="28" spans="1:4" x14ac:dyDescent="0.2">
      <c r="A28" s="143">
        <v>7.6</v>
      </c>
      <c r="B28" s="145" t="s">
        <v>117</v>
      </c>
      <c r="C28" s="135"/>
      <c r="D28" s="136"/>
    </row>
    <row r="29" spans="1:4" x14ac:dyDescent="0.2">
      <c r="A29" s="143">
        <v>7.7</v>
      </c>
      <c r="B29" s="145" t="s">
        <v>118</v>
      </c>
      <c r="C29" s="135"/>
      <c r="D29" s="136"/>
    </row>
    <row r="30" spans="1:4" x14ac:dyDescent="0.2">
      <c r="A30" s="143">
        <v>7.8</v>
      </c>
      <c r="B30" s="145" t="s">
        <v>119</v>
      </c>
      <c r="C30" s="135"/>
      <c r="D30" s="136"/>
    </row>
    <row r="31" spans="1:4" x14ac:dyDescent="0.2">
      <c r="A31" s="143">
        <v>7.9</v>
      </c>
      <c r="B31" s="145" t="s">
        <v>120</v>
      </c>
      <c r="C31" s="135"/>
      <c r="D31" s="136"/>
    </row>
    <row r="32" spans="1:4" x14ac:dyDescent="0.2">
      <c r="A32" s="143"/>
      <c r="B32" s="142" t="s">
        <v>68</v>
      </c>
      <c r="C32" s="149">
        <f>SUM(C22:C31)</f>
        <v>0</v>
      </c>
      <c r="D32" s="149">
        <f>SUM(D22:D31)</f>
        <v>0</v>
      </c>
    </row>
  </sheetData>
  <sheetProtection algorithmName="SHA-512" hashValue="IqEYN8siDiJlEa9BW0B1SDxvxcFHw0K1FbG9tVUEqYJ0KMTVPv0RlLwhtb3Bxyr2C5phsBfQ1RQAoaY7UxaKeg==" saltValue="VbgDLk42VL+Z5L2fDC3oBw==" spinCount="100000" sheet="1" objects="1" scenarios="1" formatColumns="0" formatRows="0"/>
  <mergeCells count="2">
    <mergeCell ref="A1:D1"/>
    <mergeCell ref="A2:D2"/>
  </mergeCell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D30"/>
  <sheetViews>
    <sheetView zoomScaleNormal="100" zoomScaleSheetLayoutView="98" workbookViewId="0">
      <selection activeCell="C10" sqref="C10"/>
    </sheetView>
  </sheetViews>
  <sheetFormatPr defaultColWidth="0" defaultRowHeight="12.75" zeroHeight="1" x14ac:dyDescent="0.2"/>
  <cols>
    <col min="1" max="1" width="6.85546875" style="1" customWidth="1"/>
    <col min="2" max="2" width="59.7109375" style="1" customWidth="1"/>
    <col min="3" max="4" width="12.42578125" style="1" customWidth="1"/>
    <col min="5" max="16384" width="9.140625" style="1" hidden="1"/>
  </cols>
  <sheetData>
    <row r="1" spans="1:4" x14ac:dyDescent="0.2">
      <c r="A1" s="192" t="s">
        <v>222</v>
      </c>
      <c r="B1" s="192"/>
      <c r="C1" s="192"/>
      <c r="D1" s="192"/>
    </row>
    <row r="2" spans="1:4" x14ac:dyDescent="0.2">
      <c r="A2" s="192" t="str">
        <f>'I.2 Kerngegevens'!A2</f>
        <v>Financieel jaar ....</v>
      </c>
      <c r="B2" s="192"/>
      <c r="C2" s="192"/>
      <c r="D2" s="192"/>
    </row>
    <row r="3" spans="1:4" ht="13.5" x14ac:dyDescent="0.2">
      <c r="A3" s="193" t="s">
        <v>223</v>
      </c>
      <c r="B3" s="193"/>
      <c r="C3" s="193"/>
      <c r="D3" s="193"/>
    </row>
    <row r="4" spans="1:4" x14ac:dyDescent="0.2">
      <c r="A4" s="164"/>
    </row>
    <row r="5" spans="1:4" x14ac:dyDescent="0.2">
      <c r="A5" s="50"/>
      <c r="B5" s="53"/>
      <c r="C5" s="49" t="s">
        <v>32</v>
      </c>
      <c r="D5" s="49" t="s">
        <v>308</v>
      </c>
    </row>
    <row r="6" spans="1:4" x14ac:dyDescent="0.2">
      <c r="A6" s="50"/>
      <c r="B6" s="53"/>
      <c r="C6" s="49" t="s">
        <v>246</v>
      </c>
      <c r="D6" s="49" t="s">
        <v>246</v>
      </c>
    </row>
    <row r="7" spans="1:4" x14ac:dyDescent="0.2">
      <c r="A7" s="54">
        <v>8</v>
      </c>
      <c r="B7" s="55" t="s">
        <v>266</v>
      </c>
      <c r="C7" s="55"/>
      <c r="D7" s="55"/>
    </row>
    <row r="8" spans="1:4" x14ac:dyDescent="0.2">
      <c r="A8" s="52"/>
      <c r="B8" s="20"/>
      <c r="C8" s="55"/>
      <c r="D8" s="55"/>
    </row>
    <row r="9" spans="1:4" x14ac:dyDescent="0.2">
      <c r="A9" s="52">
        <v>8.1</v>
      </c>
      <c r="B9" s="20" t="s">
        <v>267</v>
      </c>
      <c r="C9" s="127">
        <f>SUM(C10:C12)</f>
        <v>0</v>
      </c>
      <c r="D9" s="127">
        <f>SUM(D10:D12)</f>
        <v>0</v>
      </c>
    </row>
    <row r="10" spans="1:4" x14ac:dyDescent="0.2">
      <c r="A10" s="52"/>
      <c r="B10" s="20" t="s">
        <v>122</v>
      </c>
      <c r="C10" s="135"/>
      <c r="D10" s="136"/>
    </row>
    <row r="11" spans="1:4" x14ac:dyDescent="0.2">
      <c r="A11" s="52"/>
      <c r="B11" s="20" t="s">
        <v>123</v>
      </c>
      <c r="C11" s="135"/>
      <c r="D11" s="136"/>
    </row>
    <row r="12" spans="1:4" x14ac:dyDescent="0.2">
      <c r="A12" s="52"/>
      <c r="B12" s="20" t="s">
        <v>124</v>
      </c>
      <c r="C12" s="135"/>
      <c r="D12" s="136"/>
    </row>
    <row r="13" spans="1:4" x14ac:dyDescent="0.2">
      <c r="A13" s="52"/>
      <c r="B13" s="20"/>
      <c r="C13" s="88"/>
      <c r="D13" s="88"/>
    </row>
    <row r="14" spans="1:4" x14ac:dyDescent="0.2">
      <c r="A14" s="52">
        <v>8.1999999999999993</v>
      </c>
      <c r="B14" s="20" t="s">
        <v>268</v>
      </c>
      <c r="C14" s="127">
        <f>SUM(C15:C16)</f>
        <v>0</v>
      </c>
      <c r="D14" s="127">
        <f>SUM(D15:D16)</f>
        <v>0</v>
      </c>
    </row>
    <row r="15" spans="1:4" x14ac:dyDescent="0.2">
      <c r="A15" s="52"/>
      <c r="B15" s="20" t="s">
        <v>125</v>
      </c>
      <c r="C15" s="135"/>
      <c r="D15" s="136"/>
    </row>
    <row r="16" spans="1:4" x14ac:dyDescent="0.2">
      <c r="A16" s="52"/>
      <c r="B16" s="20" t="s">
        <v>126</v>
      </c>
      <c r="C16" s="135"/>
      <c r="D16" s="136"/>
    </row>
    <row r="17" spans="1:4" x14ac:dyDescent="0.2">
      <c r="A17" s="52"/>
      <c r="B17" s="20"/>
      <c r="C17" s="88"/>
      <c r="D17" s="88"/>
    </row>
    <row r="18" spans="1:4" ht="25.5" x14ac:dyDescent="0.2">
      <c r="A18" s="52">
        <v>8.3000000000000007</v>
      </c>
      <c r="B18" s="15" t="s">
        <v>224</v>
      </c>
      <c r="C18" s="135"/>
      <c r="D18" s="136"/>
    </row>
    <row r="19" spans="1:4" x14ac:dyDescent="0.2">
      <c r="A19" s="52"/>
      <c r="B19" s="20"/>
      <c r="C19" s="88"/>
      <c r="D19" s="88"/>
    </row>
    <row r="20" spans="1:4" ht="25.5" x14ac:dyDescent="0.2">
      <c r="A20" s="52">
        <v>8.4</v>
      </c>
      <c r="B20" s="15" t="s">
        <v>127</v>
      </c>
      <c r="C20" s="135"/>
      <c r="D20" s="136"/>
    </row>
    <row r="21" spans="1:4" x14ac:dyDescent="0.2">
      <c r="A21" s="52"/>
      <c r="B21" s="53"/>
      <c r="C21" s="88"/>
      <c r="D21" s="88"/>
    </row>
    <row r="22" spans="1:4" x14ac:dyDescent="0.2">
      <c r="A22" s="52"/>
      <c r="B22" s="55" t="s">
        <v>128</v>
      </c>
      <c r="C22" s="101">
        <f>C9+C14+C18+C20</f>
        <v>0</v>
      </c>
      <c r="D22" s="101">
        <f>D9+D14+D18+D20</f>
        <v>0</v>
      </c>
    </row>
    <row r="23" spans="1:4" x14ac:dyDescent="0.2">
      <c r="A23" s="52"/>
      <c r="B23" s="20"/>
      <c r="C23" s="88"/>
      <c r="D23" s="88"/>
    </row>
    <row r="24" spans="1:4" ht="38.25" x14ac:dyDescent="0.2">
      <c r="A24" s="52">
        <v>8.5</v>
      </c>
      <c r="B24" s="15" t="s">
        <v>289</v>
      </c>
      <c r="C24" s="135"/>
      <c r="D24" s="136"/>
    </row>
    <row r="25" spans="1:4" x14ac:dyDescent="0.2">
      <c r="A25" s="52"/>
      <c r="B25" s="20"/>
      <c r="C25" s="88"/>
      <c r="D25" s="88"/>
    </row>
    <row r="26" spans="1:4" x14ac:dyDescent="0.2">
      <c r="A26" s="52">
        <v>8.6</v>
      </c>
      <c r="B26" s="20" t="s">
        <v>129</v>
      </c>
      <c r="C26" s="135"/>
      <c r="D26" s="136"/>
    </row>
    <row r="27" spans="1:4" x14ac:dyDescent="0.2">
      <c r="A27" s="52"/>
      <c r="B27" s="20"/>
      <c r="C27" s="88"/>
      <c r="D27" s="88"/>
    </row>
    <row r="28" spans="1:4" x14ac:dyDescent="0.2">
      <c r="A28" s="52">
        <v>8.6999999999999993</v>
      </c>
      <c r="B28" s="20" t="s">
        <v>130</v>
      </c>
      <c r="C28" s="135"/>
      <c r="D28" s="136"/>
    </row>
    <row r="29" spans="1:4" x14ac:dyDescent="0.2">
      <c r="A29" s="50"/>
      <c r="B29" s="20"/>
      <c r="C29" s="88"/>
      <c r="D29" s="88"/>
    </row>
    <row r="30" spans="1:4" x14ac:dyDescent="0.2">
      <c r="A30" s="20"/>
      <c r="B30" s="55" t="s">
        <v>131</v>
      </c>
      <c r="C30" s="101">
        <f>C22+C24+C26+C28</f>
        <v>0</v>
      </c>
      <c r="D30" s="101">
        <f>D22+D24+D26+D28</f>
        <v>0</v>
      </c>
    </row>
  </sheetData>
  <sheetProtection algorithmName="SHA-512" hashValue="6Kf8rbpefGtZVqSi19akD9+Oe3XqLRxplebu8YXclX978A5oZsK6m7KkzaFSj9UrgBBiSeJVcWyATNHtTbrE+Q==" saltValue="LDeTc7Xzciz1TivvLy79Zw==" spinCount="100000" sheet="1" objects="1" scenarios="1" formatColumns="0" formatRows="0"/>
  <mergeCells count="3">
    <mergeCell ref="A1:D1"/>
    <mergeCell ref="A2:D2"/>
    <mergeCell ref="A3:D3"/>
  </mergeCells>
  <printOptions horizontalCentered="1"/>
  <pageMargins left="0.7" right="0.7" top="0.75" bottom="0.75" header="0.3" footer="0.3"/>
  <pageSetup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AME Standard Document" ma:contentTypeID="0x010100A09CFFC786F9644AAFC83F620EC5A42300E98528C77E50204E8A55AE5FC2295C1C" ma:contentTypeVersion="2" ma:contentTypeDescription="" ma:contentTypeScope="" ma:versionID="b544285dbc01c9f81fe0fa23a59fe539">
  <xsd:schema xmlns:xsd="http://www.w3.org/2001/XMLSchema" xmlns:xs="http://www.w3.org/2001/XMLSchema" xmlns:p="http://schemas.microsoft.com/office/2006/metadata/properties" xmlns:ns2="47dfa4c5-8fab-4a5d-ac99-1abe7f95f7cf" targetNamespace="http://schemas.microsoft.com/office/2006/metadata/properties" ma:root="true" ma:fieldsID="ce78b292d4aea65a1402f79f791f9f53" ns2:_="">
    <xsd:import namespace="47dfa4c5-8fab-4a5d-ac99-1abe7f95f7c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fa4c5-8fab-4a5d-ac99-1abe7f95f7c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A1290C-C6A6-4D7A-800B-4594C1836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fa4c5-8fab-4a5d-ac99-1abe7f95f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7DEC8F-B073-4270-B8C4-125C9DBF82F7}">
  <ds:schemaRefs>
    <ds:schemaRef ds:uri="http://schemas.microsoft.com/sharepoint/v3/contenttype/forms"/>
  </ds:schemaRefs>
</ds:datastoreItem>
</file>

<file path=customXml/itemProps3.xml><?xml version="1.0" encoding="utf-8"?>
<ds:datastoreItem xmlns:ds="http://schemas.openxmlformats.org/officeDocument/2006/customXml" ds:itemID="{B2202D9E-84A4-48C5-BCA3-8F35C5EC7CEC}">
  <ds:schemaRefs>
    <ds:schemaRef ds:uri="47dfa4c5-8fab-4a5d-ac99-1abe7f95f7cf"/>
    <ds:schemaRef ds:uri="http://schemas.microsoft.com/office/infopath/2007/PartnerControls"/>
    <ds:schemaRef ds:uri="http://purl.org/dc/dcmitype/"/>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I.2 Kerngegevens</vt:lpstr>
      <vt:lpstr>B. Balans</vt:lpstr>
      <vt:lpstr>C. Staat van baten en lasten</vt:lpstr>
      <vt:lpstr>D. Toelichting op de balans</vt:lpstr>
      <vt:lpstr>E. Toelichting op de balans</vt:lpstr>
      <vt:lpstr>F. Toelichting baten en lasten</vt:lpstr>
      <vt:lpstr>G. Toelichting baten en lasten2</vt:lpstr>
      <vt:lpstr>H. Toelichting baten en lasten3</vt:lpstr>
      <vt:lpstr>I. Overige - Toelichting balans</vt:lpstr>
      <vt:lpstr>J. Overige - Toelichting b&amp;l</vt:lpstr>
      <vt:lpstr>K. Kasstroom overzicht</vt:lpstr>
      <vt:lpstr>L. Ontwik. vastrentende waarden</vt:lpstr>
      <vt:lpstr>M. Ontwik. zakelijke waarden</vt:lpstr>
      <vt:lpstr>N. 40-60% Beleggingsregeling</vt:lpstr>
      <vt:lpstr>O. Toelichting 40-60%Beleg.reg.</vt:lpstr>
      <vt:lpstr>P. Solvabiliteitsvereisten</vt:lpstr>
      <vt:lpstr>'L. Ontwik. vastrentende waarden'!_ftn1</vt:lpstr>
      <vt:lpstr>'O. Toelichting 40-60%Beleg.reg.'!_ftn2</vt:lpstr>
      <vt:lpstr>'O. Toelichting 40-60%Beleg.reg.'!_ftn3</vt:lpstr>
      <vt:lpstr>'L. Ontwik. vastrentende waarden'!_ftnref1</vt:lpstr>
      <vt:lpstr>'O. Toelichting 40-60%Beleg.reg.'!_ftnref2</vt:lpstr>
      <vt:lpstr>'O. Toelichting 40-60%Beleg.reg.'!_ftnref3</vt:lpstr>
      <vt:lpstr>'B. Balans'!_Toc43882872</vt:lpstr>
      <vt:lpstr>'B. Balans'!_Toc43882873</vt:lpstr>
      <vt:lpstr>'B. Balans'!_Toc43882875</vt:lpstr>
      <vt:lpstr>'N. 40-60% Beleggingsregeling'!_Toc43882890</vt:lpstr>
      <vt:lpstr>'N. 40-60% Beleggingsregeling'!_Toc43882891</vt:lpstr>
      <vt:lpstr>'M. Ontwik. zakelijke waarden'!Print_Area</vt:lpstr>
      <vt:lpstr>'P. Solvabiliteitsvereisten'!Print_Area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Désirée M.M. Scharbaay</dc:creator>
  <cp:lastModifiedBy>Kelvin S. Lampe</cp:lastModifiedBy>
  <cp:lastPrinted>2025-04-11T16:29:12Z</cp:lastPrinted>
  <dcterms:created xsi:type="dcterms:W3CDTF">2017-03-30T13:20:48Z</dcterms:created>
  <dcterms:modified xsi:type="dcterms:W3CDTF">2025-06-11T14:57:54Z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0x010100A09CFFC786F9644AAFC83F620EC5A42300E98528C77E50204E8A55AE5FC2295C1C</vt:lpwstr>
  </property>
  <property fmtid="{D5CDD505-2E9C-101B-9397-08002B2CF9AE}" pid="3" name="MSIP_Label_916c6874-6a52-4c55-bb33-98e97dca7efe_Enabled">
    <vt:lpwstr>true</vt:lpwstr>
  </property>
  <property fmtid="{D5CDD505-2E9C-101B-9397-08002B2CF9AE}" pid="4" name="MSIP_Label_916c6874-6a52-4c55-bb33-98e97dca7efe_SetDate">
    <vt:lpwstr>2024-06-06T20:58:20Z</vt:lpwstr>
  </property>
  <property fmtid="{D5CDD505-2E9C-101B-9397-08002B2CF9AE}" pid="5" name="MSIP_Label_916c6874-6a52-4c55-bb33-98e97dca7efe_Method">
    <vt:lpwstr>Standard</vt:lpwstr>
  </property>
  <property fmtid="{D5CDD505-2E9C-101B-9397-08002B2CF9AE}" pid="6" name="MSIP_Label_916c6874-6a52-4c55-bb33-98e97dca7efe_Name">
    <vt:lpwstr>RESTRICTED</vt:lpwstr>
  </property>
  <property fmtid="{D5CDD505-2E9C-101B-9397-08002B2CF9AE}" pid="7" name="MSIP_Label_916c6874-6a52-4c55-bb33-98e97dca7efe_SiteId">
    <vt:lpwstr>b59c0e2d-9357-4098-af50-3b7f4d163bce</vt:lpwstr>
  </property>
  <property fmtid="{D5CDD505-2E9C-101B-9397-08002B2CF9AE}" pid="8" name="MSIP_Label_916c6874-6a52-4c55-bb33-98e97dca7efe_ActionId">
    <vt:lpwstr>412e5806-4706-44f5-a360-0bc80d9191f4</vt:lpwstr>
  </property>
  <property fmtid="{D5CDD505-2E9C-101B-9397-08002B2CF9AE}" pid="9" name="MSIP_Label_916c6874-6a52-4c55-bb33-98e97dca7efe_ContentBits">
    <vt:lpwstr>0</vt:lpwstr>
  </property>
</Properties>
</file>